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79c8797c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ras" sheetId="1" r:id="Rd0e54ddf008f4587"/>
    <x:sheet xmlns:r="http://schemas.openxmlformats.org/officeDocument/2006/relationships" name="Refeições" sheetId="2" r:id="Rbd7ec268532f4a4d"/>
    <x:sheet xmlns:r="http://schemas.openxmlformats.org/officeDocument/2006/relationships" name="Treino" sheetId="3" r:id="Rf117efaaeb7d484d"/>
    <x:sheet xmlns:r="http://schemas.openxmlformats.org/officeDocument/2006/relationships" name="Rótulos" sheetId="4" r:id="R79311769c8b94a68"/>
  </x:sheets>
</x:workbook>
</file>

<file path=xl/comments1.xml><?xml version="1.0" encoding="utf-8"?>
<x:comments xmlns:x="http://schemas.openxmlformats.org/spreadsheetml/2006/main">
  <x:authors>
    <x:author/>
  </x:authors>
  <x:commentList>
    <x:comment ref="C7" authorId="0">
      <x:text>
        <x:r>
          <x:t>Montagens editoriais a partir dos exemplos do guia público Checkmenot. Quantidades ilustrativas para ensinar escala e compras, sem estimativa nutricional. https://checkmenot.com/pt-br/guias/emagrecer-com-saude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B8" authorId="0">
      <x:text>
        <x:r>
          <x:t>NHS Strength exercises: https://www.nhs.uk/live-well/exercise/strength-exercises/ . Aquecimento: https://www.heart.org/en/healthy-living/exercise-and-physical-activity/fitness-basics/warm-up-cool-down . Uma rodada e descanso são adaptações editoriais do guia público Checkmenot, sem avaliação individual.</x:t>
        </x:r>
      </x:text>
    </x:comment>
  </x:commentList>
</x:comments>
</file>

<file path=xl/comments3.xml><?xml version="1.0" encoding="utf-8"?>
<x:comments xmlns:x="http://schemas.openxmlformats.org/spreadsheetml/2006/main">
  <x:authors>
    <x:author/>
  </x:authors>
  <x:commentList>
    <x:comment ref="C7" authorId="0">
      <x:text>
        <x:r>
          <x:t>Dados fictícios para demonstrar proporção, sem avaliação de marcas. Ensino e fonte Anvisa: https://checkmenot.com/pt-br/guias/ler-rotulo-nutricional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#,##0.0"/>
    <x:numFmt numFmtId="202" formatCode="0.0"/>
    <x:numFmt numFmtId="203" formatCode="0.00"/>
  </x:numFmts>
  <x:fonts count="5">
    <x:font>
      <x:sz val="11"/>
      <x:name val="Carlito"/>
    </x:font>
    <x:font>
      <x:sz val="11"/>
      <x:color rgb="FF173E32"/>
      <x:name val="Arial"/>
    </x:font>
    <x:font>
      <x:b/>
      <x:sz val="16"/>
      <x:color rgb="FF173E32"/>
      <x:name val="Arial"/>
    </x:font>
    <x:font>
      <x:b/>
      <x:sz val="11"/>
      <x:color rgb="FFFFFFFF"/>
      <x:name val="Arial"/>
    </x:font>
    <x:font>
      <x:b/>
      <x:sz val="11"/>
      <x:color rgb="FF17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E32"/>
      </x:patternFill>
    </x:fill>
    <x:fill>
      <x:patternFill patternType="solid">
        <x:fgColor rgb="FFFFF1C7"/>
      </x:patternFill>
    </x:fill>
    <x:fill>
      <x:patternFill patternType="solid">
        <x:fgColor rgb="FFE8F0EA"/>
      </x:patternFill>
    </x:fill>
  </x:fills>
  <x:borders count="7">
    <x:border/>
    <x:border>
      <x:bottom style="thin">
        <x:color rgb="FFCCD8D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CCD8D0"/>
      </x:top>
      <x:bottom style="thin">
        <x:color rgb="FFCCD8D0"/>
      </x:bottom>
    </x:border>
    <x:border>
      <x:top style="thin">
        <x:color rgb="FFCCD8D0"/>
      </x:top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4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horizontal="right" vertical="center"/>
    </x:xf>
    <x:xf numFmtId="201" fontId="1" fillId="4" borderId="1" xfId="0" applyNumberFormat="1" applyFont="1" applyFill="1" applyBorder="1" applyAlignment="1">
      <x:alignment horizontal="right" vertical="center"/>
    </x:xf>
    <x:xf numFmtId="0" fontId="1" fillId="4" borderId="5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0" fontId="1" fillId="2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201" fontId="1" fillId="5" borderId="6" xfId="0" applyNumberFormat="1" applyFont="1" applyFill="1" applyBorder="1" applyAlignment="1">
      <x:alignment horizontal="right" vertical="center"/>
    </x:xf>
    <x:xf numFmtId="201" fontId="1" fillId="4" borderId="6" xfId="0" applyNumberFormat="1" applyFont="1" applyFill="1" applyBorder="1" applyAlignment="1">
      <x:alignment horizontal="right"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horizontal="center" vertical="center"/>
    </x:xf>
    <x:xf numFmtId="0" fontId="1" fillId="4" borderId="5" xfId="0" applyNumberFormat="1" applyFont="1" applyFill="1" applyBorder="1" applyAlignment="1">
      <x:alignment horizontal="center" vertical="center"/>
    </x:xf>
    <x:xf numFmtId="0" fontId="1" fillId="4" borderId="6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0" fontId="1" fillId="4" borderId="1" xfId="0" applyNumberFormat="1" applyFont="1" applyFill="1" applyBorder="1" applyAlignment="1">
      <x:alignment horizontal="righ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horizontal="right"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horizontal="right"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horizontal="center" vertical="center" wrapText="1"/>
    </x:xf>
    <x:xf numFmtId="200" fontId="1" fillId="4" borderId="5" xfId="0" applyNumberFormat="1" applyFont="1" applyFill="1" applyBorder="1" applyAlignment="1">
      <x:alignment horizontal="center" vertical="center" wrapText="1"/>
    </x:xf>
    <x:xf numFmtId="200" fontId="1" fillId="4" borderId="6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8"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  <x:dxf>
      <x:font>
        <x:color rgb="FF9F3322"/>
      </x:font>
      <x:fill>
        <x:patternFill patternType="solid">
          <x:bgColor rgb="FFFCE1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df2721aa34fb7" /><Relationship Type="http://schemas.openxmlformats.org/officeDocument/2006/relationships/theme" Target="/xl/theme/theme1.xml" Id="Re62e387ee4954fec" /><Relationship Type="http://schemas.openxmlformats.org/officeDocument/2006/relationships/sharedStrings" Target="/xl/sharedStrings.xml" Id="R74da96abe28b461d" /><Relationship Type="http://schemas.openxmlformats.org/officeDocument/2006/relationships/worksheet" Target="/xl/worksheets/sheet1.xml" Id="Rd0e54ddf008f4587" /><Relationship Type="http://schemas.openxmlformats.org/officeDocument/2006/relationships/worksheet" Target="/xl/worksheets/sheet2.xml" Id="Rbd7ec268532f4a4d" /><Relationship Type="http://schemas.openxmlformats.org/officeDocument/2006/relationships/worksheet" Target="/xl/worksheets/sheet3.xml" Id="Rf117efaaeb7d484d" /><Relationship Type="http://schemas.openxmlformats.org/officeDocument/2006/relationships/worksheet" Target="/xl/worksheets/sheet4.xml" Id="R79311769c8b94a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10c803a06a2a423a" /><Relationship Type="http://schemas.openxmlformats.org/officeDocument/2006/relationships/vmlDrawing" Target="/xl/drawings/vmldrawing.vml" Id="R61fe86540c324a9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ea320f7065994094" /><Relationship Type="http://schemas.openxmlformats.org/officeDocument/2006/relationships/vmlDrawing" Target="/xl/drawings/vmldrawing2.vml" Id="R732750925ccd45e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b99dfe8dcb5a4dc9" /><Relationship Type="http://schemas.openxmlformats.org/officeDocument/2006/relationships/vmlDrawing" Target="/xl/drawings/vmldrawing3.vml" Id="R34c45afc801e4903" /></Relationships>
</file>

<file path=xl/worksheets/sheet1.xml><?xml version="1.0" encoding="utf-8"?>
<x:worksheet xmlns:x="http://schemas.openxmlformats.org/spreadsheetml/2006/main">
  <x:sheetPr>
    <x:tabColor rgb="FF173E3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29" hidden="0" customWidth="1"/>
    <x:col min="3" max="3" width="10" hidden="0" customWidth="1"/>
    <x:col min="4" max="4" width="18" hidden="0" customWidth="1"/>
    <x:col min="5" max="5" width="17" hidden="0" customWidth="1"/>
    <x:col min="6" max="6" width="18" hidden="0" customWidth="1"/>
    <x:col min="7" max="7" width="27" hidden="0" customWidth="1"/>
    <x:col min="8" max="8" width="3" hidden="0" customWidth="1"/>
    <x:col min="9" max="9" width="3" hidden="0" customWidth="1"/>
    <x:col min="10" max="10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3"/>
      <x:c r="B2" s="5" t="str">
        <x:v>Sua lista de compras</x:v>
      </x:c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3"/>
      <x:c r="B3" s="6"/>
      <x:c r="C3" s="6"/>
      <x:c r="D3" s="6"/>
      <x:c r="E3" s="6"/>
      <x:c r="F3" s="6"/>
      <x:c r="G3" s="6"/>
      <x:c r="H3" s="3"/>
      <x:c r="I3" s="3"/>
      <x:c r="J3" s="3"/>
    </x:row>
    <x:row r="4" ht="25" customHeight="1">
      <x:c r="A4" s="3"/>
      <x:c r="B4" s="4" t="str">
        <x:v>1. Ajuste as porções em Refeições.  2. Confira o estoque abaixo.  3. Compre apenas o que faltar.</x:v>
      </x:c>
      <x:c r="C4" s="3"/>
      <x:c r="D4" s="3"/>
      <x:c r="E4" s="3"/>
      <x:c r="F4" s="3"/>
      <x:c r="G4" s="3"/>
      <x:c r="H4" s="3"/>
      <x:c r="I4" s="3"/>
      <x:c r="J4" s="3"/>
    </x:row>
    <x:row r="5" ht="25" customHeight="1">
      <x:c r="A5" s="3"/>
      <x:c r="B5" s="4" t="str">
        <x:v>Amarelo: editar. Verde: cálculo. Estoque vazio pede conferência; 0 significa que você não tem o item.</x:v>
      </x:c>
      <x:c r="C5" s="3"/>
      <x:c r="D5" s="3"/>
      <x:c r="E5" s="3"/>
      <x:c r="F5" s="3"/>
      <x:c r="G5" s="3"/>
      <x:c r="H5" s="3"/>
      <x:c r="I5" s="3"/>
      <x:c r="J5" s="3"/>
    </x:row>
    <x:row r="6" ht="25" customHeight="1">
      <x:c r="A6" s="3"/>
      <x:c r="B6" s="3" t="str">
        <x:v>Itens de refeições a conferir:</x:v>
      </x:c>
      <x:c r="C6" s="3"/>
      <x:c r="D6" s="9" t="n">
        <x:f>ROWS('Refeições'!$H$16:$H$45)-COUNTIFS('Refeições'!$H$16:$H$45,"Pronto")-COUNTBLANK('Refeições'!$H$16:$H$45)</x:f>
        <x:v>0</x:v>
      </x:c>
      <x:c r="E6" s="3" t="str">
        <x:v>Veja Conferência em Refeições.</x:v>
      </x:c>
      <x:c r="F6" s="3"/>
      <x:c r="G6" s="3"/>
      <x:c r="H6" s="3"/>
      <x:c r="I6" s="3"/>
      <x:c r="J6" s="3"/>
    </x:row>
    <x:row r="7" ht="36" customHeight="1">
      <x:c r="A7" s="3"/>
      <x:c r="B7" s="18" t="str">
        <x:v>Ingrediente / estado</x:v>
      </x:c>
      <x:c r="C7" s="19" t="str">
        <x:v>Unidade</x:v>
      </x:c>
      <x:c r="D7" s="19" t="str">
        <x:v>Preciso no total</x:v>
      </x:c>
      <x:c r="E7" s="19" t="str">
        <x:v>Já tenho</x:v>
      </x:c>
      <x:c r="F7" s="19" t="str">
        <x:v>Comprar</x:v>
      </x:c>
      <x:c r="G7" s="20" t="str">
        <x:v>Conferência</x:v>
      </x:c>
      <x:c r="H7" s="3"/>
      <x:c r="I7" s="3"/>
      <x:c r="J7" s="3"/>
    </x:row>
    <x:row r="8" ht="31" customHeight="1">
      <x:c r="A8" s="3"/>
      <x:c r="B8" s="27" t="str">
        <x:v>Iogurte natural</x:v>
      </x:c>
      <x:c r="C8" s="41" t="str">
        <x:v>g</x:v>
      </x:c>
      <x:c r="D8" s="28" t="n">
        <x:f>IF(B8="","",IF(AND(C8&lt;&gt;"g",C8&lt;&gt;"ml",C8&lt;&gt;"un"),"Confira unidade",IF(COUNTIFS('Refeições'!$C$16:$C$45,B8,'Refeições'!$E$16:$E$45,C8,'Refeições'!$H$16:$H$45,"&lt;&gt;Pronto")&gt;0,"Confira refeições",SUMIFS('Refeições'!$G$16:$G$45,'Refeições'!$C$16:$C$45,B8,'Refeições'!$E$16:$E$45,C8))))</x:f>
        <x:v>340</x:v>
      </x:c>
      <x:c r="E8" s="29" t="n">
        <x:v>0</x:v>
      </x:c>
      <x:c r="F8" s="28" t="n">
        <x:f>IF(B8="","",IF(OR(G8="Pronto",G8="Sem uso nas refeições"),MAX(0,D8-E8),"Confira dados"))</x:f>
        <x:v>340</x:v>
      </x:c>
      <x:c r="G8" s="44" t="str">
        <x:f>IF(B8="",IF(OR(C8&lt;&gt;"",ISNUMBER(E8)),"Falta ingrediente",""),IF(OR(ISNUMBER(FIND("*",B8)),ISNUMBER(FIND("?",B8)),ISNUMBER(FIND("~",B8)),ISNUMBER(FIND("&lt;",B8)),ISNUMBER(FIND("&gt;",B8)),ISNUMBER(FIND("=",B8))),"Retire sinais do nome",IF(B8&lt;&gt;TRIM(B8),"Retire espaços extras",IF(AND(C8&lt;&gt;"g",C8&lt;&gt;"ml",C8&lt;&gt;"un"),"Confira unidade",IF(COUNTIFS($B$8:$B$37,B8,$C$8:$C$37,C8)&gt;1,"Cadastro duplicado",IF(NOT(ISNUMBER(E8)),"Informe estoque",IF(E8&lt;0,"Estoque negativo",IF(NOT(ISNUMBER(D8)),"Confira refeições",IF(D8=0,"Sem uso nas refeições","Pronto")))))))))</x:f>
        <x:v>Pronto</x:v>
      </x:c>
      <x:c r="H8" s="3"/>
      <x:c r="I8" s="3"/>
      <x:c r="J8" s="3"/>
    </x:row>
    <x:row r="9" ht="31" customHeight="1">
      <x:c r="A9" s="3"/>
      <x:c r="B9" s="30" t="str">
        <x:v>Banana com casca</x:v>
      </x:c>
      <x:c r="C9" s="42" t="str">
        <x:v>un</x:v>
      </x:c>
      <x:c r="D9" s="31" t="n">
        <x:f>IF(B9="","",IF(AND(C9&lt;&gt;"g",C9&lt;&gt;"ml",C9&lt;&gt;"un"),"Confira unidade",IF(COUNTIFS('Refeições'!$C$16:$C$45,B9,'Refeições'!$E$16:$E$45,C9,'Refeições'!$H$16:$H$45,"&lt;&gt;Pronto")&gt;0,"Confira refeições",SUMIFS('Refeições'!$G$16:$G$45,'Refeições'!$C$16:$C$45,B9,'Refeições'!$E$16:$E$45,C9))))</x:f>
        <x:v>2</x:v>
      </x:c>
      <x:c r="E9" s="32" t="n">
        <x:v>0</x:v>
      </x:c>
      <x:c r="F9" s="31" t="n">
        <x:f>IF(B9="","",IF(OR(G9="Pronto",G9="Sem uso nas refeições"),MAX(0,D9-E9),"Confira dados"))</x:f>
        <x:v>2</x:v>
      </x:c>
      <x:c r="G9" s="45" t="str">
        <x:f>IF(B9="",IF(OR(C9&lt;&gt;"",ISNUMBER(E9)),"Falta ingrediente",""),IF(OR(ISNUMBER(FIND("*",B9)),ISNUMBER(FIND("?",B9)),ISNUMBER(FIND("~",B9)),ISNUMBER(FIND("&lt;",B9)),ISNUMBER(FIND("&gt;",B9)),ISNUMBER(FIND("=",B9))),"Retire sinais do nome",IF(B9&lt;&gt;TRIM(B9),"Retire espaços extras",IF(AND(C9&lt;&gt;"g",C9&lt;&gt;"ml",C9&lt;&gt;"un"),"Confira unidade",IF(COUNTIFS($B$8:$B$37,B9,$C$8:$C$37,C9)&gt;1,"Cadastro duplicado",IF(NOT(ISNUMBER(E9)),"Informe estoque",IF(E9&lt;0,"Estoque negativo",IF(NOT(ISNUMBER(D9)),"Confira refeições",IF(D9=0,"Sem uso nas refeições","Pronto")))))))))</x:f>
        <x:v>Pronto</x:v>
      </x:c>
      <x:c r="H9" s="3"/>
      <x:c r="I9" s="3"/>
      <x:c r="J9" s="3"/>
    </x:row>
    <x:row r="10" ht="31" customHeight="1">
      <x:c r="A10" s="3"/>
      <x:c r="B10" s="30" t="str">
        <x:v>Aveia</x:v>
      </x:c>
      <x:c r="C10" s="42" t="str">
        <x:v>g</x:v>
      </x:c>
      <x:c r="D10" s="31" t="n">
        <x:f>IF(B10="","",IF(AND(C10&lt;&gt;"g",C10&lt;&gt;"ml",C10&lt;&gt;"un"),"Confira unidade",IF(COUNTIFS('Refeições'!$C$16:$C$45,B10,'Refeições'!$E$16:$E$45,C10,'Refeições'!$H$16:$H$45,"&lt;&gt;Pronto")&gt;0,"Confira refeições",SUMIFS('Refeições'!$G$16:$G$45,'Refeições'!$C$16:$C$45,B10,'Refeições'!$E$16:$E$45,C10))))</x:f>
        <x:v>40</x:v>
      </x:c>
      <x:c r="E10" s="32" t="n">
        <x:v>0</x:v>
      </x:c>
      <x:c r="F10" s="31" t="n">
        <x:f>IF(B10="","",IF(OR(G10="Pronto",G10="Sem uso nas refeições"),MAX(0,D10-E10),"Confira dados"))</x:f>
        <x:v>40</x:v>
      </x:c>
      <x:c r="G10" s="45" t="str">
        <x:f>IF(B10="",IF(OR(C10&lt;&gt;"",ISNUMBER(E10)),"Falta ingrediente",""),IF(OR(ISNUMBER(FIND("*",B10)),ISNUMBER(FIND("?",B10)),ISNUMBER(FIND("~",B10)),ISNUMBER(FIND("&lt;",B10)),ISNUMBER(FIND("&gt;",B10)),ISNUMBER(FIND("=",B10))),"Retire sinais do nome",IF(B10&lt;&gt;TRIM(B10),"Retire espaços extras",IF(AND(C10&lt;&gt;"g",C10&lt;&gt;"ml",C10&lt;&gt;"un"),"Confira unidade",IF(COUNTIFS($B$8:$B$37,B10,$C$8:$C$37,C10)&gt;1,"Cadastro duplicado",IF(NOT(ISNUMBER(E10)),"Informe estoque",IF(E10&lt;0,"Estoque negativo",IF(NOT(ISNUMBER(D10)),"Confira refeições",IF(D10=0,"Sem uso nas refeições","Pronto")))))))))</x:f>
        <x:v>Pronto</x:v>
      </x:c>
      <x:c r="H10" s="3"/>
      <x:c r="I10" s="3"/>
      <x:c r="J10" s="3"/>
    </x:row>
    <x:row r="11" ht="31" customHeight="1">
      <x:c r="A11" s="3"/>
      <x:c r="B11" s="30" t="str">
        <x:v>Arroz cru</x:v>
      </x:c>
      <x:c r="C11" s="42" t="str">
        <x:v>g</x:v>
      </x:c>
      <x:c r="D11" s="31" t="n">
        <x:f>IF(B11="","",IF(AND(C11&lt;&gt;"g",C11&lt;&gt;"ml",C11&lt;&gt;"un"),"Confira unidade",IF(COUNTIFS('Refeições'!$C$16:$C$45,B11,'Refeições'!$E$16:$E$45,C11,'Refeições'!$H$16:$H$45,"&lt;&gt;Pronto")&gt;0,"Confira refeições",SUMIFS('Refeições'!$G$16:$G$45,'Refeições'!$C$16:$C$45,B11,'Refeições'!$E$16:$E$45,C11))))</x:f>
        <x:v>480</x:v>
      </x:c>
      <x:c r="E11" s="32" t="n">
        <x:v>100</x:v>
      </x:c>
      <x:c r="F11" s="31" t="n">
        <x:f>IF(B11="","",IF(OR(G11="Pronto",G11="Sem uso nas refeições"),MAX(0,D11-E11),"Confira dados"))</x:f>
        <x:v>380</x:v>
      </x:c>
      <x:c r="G11" s="45" t="str">
        <x:f>IF(B11="",IF(OR(C11&lt;&gt;"",ISNUMBER(E11)),"Falta ingrediente",""),IF(OR(ISNUMBER(FIND("*",B11)),ISNUMBER(FIND("?",B11)),ISNUMBER(FIND("~",B11)),ISNUMBER(FIND("&lt;",B11)),ISNUMBER(FIND("&gt;",B11)),ISNUMBER(FIND("=",B11))),"Retire sinais do nome",IF(B11&lt;&gt;TRIM(B11),"Retire espaços extras",IF(AND(C11&lt;&gt;"g",C11&lt;&gt;"ml",C11&lt;&gt;"un"),"Confira unidade",IF(COUNTIFS($B$8:$B$37,B11,$C$8:$C$37,C11)&gt;1,"Cadastro duplicado",IF(NOT(ISNUMBER(E11)),"Informe estoque",IF(E11&lt;0,"Estoque negativo",IF(NOT(ISNUMBER(D11)),"Confira refeições",IF(D11=0,"Sem uso nas refeições","Pronto")))))))))</x:f>
        <x:v>Pronto</x:v>
      </x:c>
      <x:c r="H11" s="3"/>
      <x:c r="I11" s="3"/>
      <x:c r="J11" s="3"/>
    </x:row>
    <x:row r="12" ht="31" customHeight="1">
      <x:c r="A12" s="3"/>
      <x:c r="B12" s="30" t="str">
        <x:v>Feijão cru</x:v>
      </x:c>
      <x:c r="C12" s="42" t="str">
        <x:v>g</x:v>
      </x:c>
      <x:c r="D12" s="31" t="n">
        <x:f>IF(B12="","",IF(AND(C12&lt;&gt;"g",C12&lt;&gt;"ml",C12&lt;&gt;"un"),"Confira unidade",IF(COUNTIFS('Refeições'!$C$16:$C$45,B12,'Refeições'!$E$16:$E$45,C12,'Refeições'!$H$16:$H$45,"&lt;&gt;Pronto")&gt;0,"Confira refeições",SUMIFS('Refeições'!$G$16:$G$45,'Refeições'!$C$16:$C$45,B12,'Refeições'!$E$16:$E$45,C12))))</x:f>
        <x:v>200</x:v>
      </x:c>
      <x:c r="E12" s="32" t="n">
        <x:v>0</x:v>
      </x:c>
      <x:c r="F12" s="31" t="n">
        <x:f>IF(B12="","",IF(OR(G12="Pronto",G12="Sem uso nas refeições"),MAX(0,D12-E12),"Confira dados"))</x:f>
        <x:v>200</x:v>
      </x:c>
      <x:c r="G12" s="45" t="str">
        <x:f>IF(B12="",IF(OR(C12&lt;&gt;"",ISNUMBER(E12)),"Falta ingrediente",""),IF(OR(ISNUMBER(FIND("*",B12)),ISNUMBER(FIND("?",B12)),ISNUMBER(FIND("~",B12)),ISNUMBER(FIND("&lt;",B12)),ISNUMBER(FIND("&gt;",B12)),ISNUMBER(FIND("=",B12))),"Retire sinais do nome",IF(B12&lt;&gt;TRIM(B12),"Retire espaços extras",IF(AND(C12&lt;&gt;"g",C12&lt;&gt;"ml",C12&lt;&gt;"un"),"Confira unidade",IF(COUNTIFS($B$8:$B$37,B12,$C$8:$C$37,C12)&gt;1,"Cadastro duplicado",IF(NOT(ISNUMBER(E12)),"Informe estoque",IF(E12&lt;0,"Estoque negativo",IF(NOT(ISNUMBER(D12)),"Confira refeições",IF(D12=0,"Sem uso nas refeições","Pronto")))))))))</x:f>
        <x:v>Pronto</x:v>
      </x:c>
      <x:c r="H12" s="3"/>
      <x:c r="I12" s="3"/>
      <x:c r="J12" s="3"/>
    </x:row>
    <x:row r="13" ht="31" customHeight="1">
      <x:c r="A13" s="3"/>
      <x:c r="B13" s="30" t="str">
        <x:v>Ovos</x:v>
      </x:c>
      <x:c r="C13" s="42" t="str">
        <x:v>un</x:v>
      </x:c>
      <x:c r="D13" s="31" t="n">
        <x:f>IF(B13="","",IF(AND(C13&lt;&gt;"g",C13&lt;&gt;"ml",C13&lt;&gt;"un"),"Confira unidade",IF(COUNTIFS('Refeições'!$C$16:$C$45,B13,'Refeições'!$E$16:$E$45,C13,'Refeições'!$H$16:$H$45,"&lt;&gt;Pronto")&gt;0,"Confira refeições",SUMIFS('Refeições'!$G$16:$G$45,'Refeições'!$C$16:$C$45,B13,'Refeições'!$E$16:$E$45,C13))))</x:f>
        <x:v>8</x:v>
      </x:c>
      <x:c r="E13" s="32" t="n">
        <x:v>0</x:v>
      </x:c>
      <x:c r="F13" s="31" t="n">
        <x:f>IF(B13="","",IF(OR(G13="Pronto",G13="Sem uso nas refeições"),MAX(0,D13-E13),"Confira dados"))</x:f>
        <x:v>8</x:v>
      </x:c>
      <x:c r="G13" s="45" t="str">
        <x:f>IF(B13="",IF(OR(C13&lt;&gt;"",ISNUMBER(E13)),"Falta ingrediente",""),IF(OR(ISNUMBER(FIND("*",B13)),ISNUMBER(FIND("?",B13)),ISNUMBER(FIND("~",B13)),ISNUMBER(FIND("&lt;",B13)),ISNUMBER(FIND("&gt;",B13)),ISNUMBER(FIND("=",B13))),"Retire sinais do nome",IF(B13&lt;&gt;TRIM(B13),"Retire espaços extras",IF(AND(C13&lt;&gt;"g",C13&lt;&gt;"ml",C13&lt;&gt;"un"),"Confira unidade",IF(COUNTIFS($B$8:$B$37,B13,$C$8:$C$37,C13)&gt;1,"Cadastro duplicado",IF(NOT(ISNUMBER(E13)),"Informe estoque",IF(E13&lt;0,"Estoque negativo",IF(NOT(ISNUMBER(D13)),"Confira refeições",IF(D13=0,"Sem uso nas refeições","Pronto")))))))))</x:f>
        <x:v>Pronto</x:v>
      </x:c>
      <x:c r="H13" s="3"/>
      <x:c r="I13" s="3"/>
      <x:c r="J13" s="3"/>
    </x:row>
    <x:row r="14" ht="31" customHeight="1">
      <x:c r="A14" s="3"/>
      <x:c r="B14" s="30" t="str">
        <x:v>Cenoura crua</x:v>
      </x:c>
      <x:c r="C14" s="42" t="str">
        <x:v>g</x:v>
      </x:c>
      <x:c r="D14" s="31" t="n">
        <x:f>IF(B14="","",IF(AND(C14&lt;&gt;"g",C14&lt;&gt;"ml",C14&lt;&gt;"un"),"Confira unidade",IF(COUNTIFS('Refeições'!$C$16:$C$45,B14,'Refeições'!$E$16:$E$45,C14,'Refeições'!$H$16:$H$45,"&lt;&gt;Pronto")&gt;0,"Confira refeições",SUMIFS('Refeições'!$G$16:$G$45,'Refeições'!$C$16:$C$45,B14,'Refeições'!$E$16:$E$45,C14))))</x:f>
        <x:v>320</x:v>
      </x:c>
      <x:c r="E14" s="32" t="n">
        <x:v>0</x:v>
      </x:c>
      <x:c r="F14" s="31" t="n">
        <x:f>IF(B14="","",IF(OR(G14="Pronto",G14="Sem uso nas refeições"),MAX(0,D14-E14),"Confira dados"))</x:f>
        <x:v>320</x:v>
      </x:c>
      <x:c r="G14" s="45" t="str">
        <x:f>IF(B14="",IF(OR(C14&lt;&gt;"",ISNUMBER(E14)),"Falta ingrediente",""),IF(OR(ISNUMBER(FIND("*",B14)),ISNUMBER(FIND("?",B14)),ISNUMBER(FIND("~",B14)),ISNUMBER(FIND("&lt;",B14)),ISNUMBER(FIND("&gt;",B14)),ISNUMBER(FIND("=",B14))),"Retire sinais do nome",IF(B14&lt;&gt;TRIM(B14),"Retire espaços extras",IF(AND(C14&lt;&gt;"g",C14&lt;&gt;"ml",C14&lt;&gt;"un"),"Confira unidade",IF(COUNTIFS($B$8:$B$37,B14,$C$8:$C$37,C14)&gt;1,"Cadastro duplicado",IF(NOT(ISNUMBER(E14)),"Informe estoque",IF(E14&lt;0,"Estoque negativo",IF(NOT(ISNUMBER(D14)),"Confira refeições",IF(D14=0,"Sem uso nas refeições","Pronto")))))))))</x:f>
        <x:v>Pronto</x:v>
      </x:c>
      <x:c r="H14" s="3"/>
      <x:c r="I14" s="3"/>
      <x:c r="J14" s="3"/>
    </x:row>
    <x:row r="15" ht="31" customHeight="1">
      <x:c r="A15" s="3"/>
      <x:c r="B15" s="30" t="str">
        <x:v>Óleo</x:v>
      </x:c>
      <x:c r="C15" s="42" t="str">
        <x:v>ml</x:v>
      </x:c>
      <x:c r="D15" s="31" t="n">
        <x:f>IF(B15="","",IF(AND(C15&lt;&gt;"g",C15&lt;&gt;"ml",C15&lt;&gt;"un"),"Confira unidade",IF(COUNTIFS('Refeições'!$C$16:$C$45,B15,'Refeições'!$E$16:$E$45,C15,'Refeições'!$H$16:$H$45,"&lt;&gt;Pronto")&gt;0,"Confira refeições",SUMIFS('Refeições'!$G$16:$G$45,'Refeições'!$C$16:$C$45,B15,'Refeições'!$E$16:$E$45,C15))))</x:f>
        <x:v>40</x:v>
      </x:c>
      <x:c r="E15" s="32" t="n">
        <x:v>0</x:v>
      </x:c>
      <x:c r="F15" s="31" t="n">
        <x:f>IF(B15="","",IF(OR(G15="Pronto",G15="Sem uso nas refeições"),MAX(0,D15-E15),"Confira dados"))</x:f>
        <x:v>40</x:v>
      </x:c>
      <x:c r="G15" s="45" t="str">
        <x:f>IF(B15="",IF(OR(C15&lt;&gt;"",ISNUMBER(E15)),"Falta ingrediente",""),IF(OR(ISNUMBER(FIND("*",B15)),ISNUMBER(FIND("?",B15)),ISNUMBER(FIND("~",B15)),ISNUMBER(FIND("&lt;",B15)),ISNUMBER(FIND("&gt;",B15)),ISNUMBER(FIND("=",B15))),"Retire sinais do nome",IF(B15&lt;&gt;TRIM(B15),"Retire espaços extras",IF(AND(C15&lt;&gt;"g",C15&lt;&gt;"ml",C15&lt;&gt;"un"),"Confira unidade",IF(COUNTIFS($B$8:$B$37,B15,$C$8:$C$37,C15)&gt;1,"Cadastro duplicado",IF(NOT(ISNUMBER(E15)),"Informe estoque",IF(E15&lt;0,"Estoque negativo",IF(NOT(ISNUMBER(D15)),"Confira refeições",IF(D15=0,"Sem uso nas refeições","Pronto")))))))))</x:f>
        <x:v>Pronto</x:v>
      </x:c>
      <x:c r="H15" s="3"/>
      <x:c r="I15" s="3"/>
      <x:c r="J15" s="3"/>
    </x:row>
    <x:row r="16" ht="31" customHeight="1">
      <x:c r="A16" s="3"/>
      <x:c r="B16" s="30" t="str">
        <x:v>Frango cru</x:v>
      </x:c>
      <x:c r="C16" s="42" t="str">
        <x:v>g</x:v>
      </x:c>
      <x:c r="D16" s="31" t="n">
        <x:f>IF(B16="","",IF(AND(C16&lt;&gt;"g",C16&lt;&gt;"ml",C16&lt;&gt;"un"),"Confira unidade",IF(COUNTIFS('Refeições'!$C$16:$C$45,B16,'Refeições'!$E$16:$E$45,C16,'Refeições'!$H$16:$H$45,"&lt;&gt;Pronto")&gt;0,"Confira refeições",SUMIFS('Refeições'!$G$16:$G$45,'Refeições'!$C$16:$C$45,B16,'Refeições'!$E$16:$E$45,C16))))</x:f>
        <x:v>600</x:v>
      </x:c>
      <x:c r="E16" s="32" t="n">
        <x:v>250</x:v>
      </x:c>
      <x:c r="F16" s="31" t="n">
        <x:f>IF(B16="","",IF(OR(G16="Pronto",G16="Sem uso nas refeições"),MAX(0,D16-E16),"Confira dados"))</x:f>
        <x:v>350</x:v>
      </x:c>
      <x:c r="G16" s="45" t="str">
        <x:f>IF(B16="",IF(OR(C16&lt;&gt;"",ISNUMBER(E16)),"Falta ingrediente",""),IF(OR(ISNUMBER(FIND("*",B16)),ISNUMBER(FIND("?",B16)),ISNUMBER(FIND("~",B16)),ISNUMBER(FIND("&lt;",B16)),ISNUMBER(FIND("&gt;",B16)),ISNUMBER(FIND("=",B16))),"Retire sinais do nome",IF(B16&lt;&gt;TRIM(B16),"Retire espaços extras",IF(AND(C16&lt;&gt;"g",C16&lt;&gt;"ml",C16&lt;&gt;"un"),"Confira unidade",IF(COUNTIFS($B$8:$B$37,B16,$C$8:$C$37,C16)&gt;1,"Cadastro duplicado",IF(NOT(ISNUMBER(E16)),"Informe estoque",IF(E16&lt;0,"Estoque negativo",IF(NOT(ISNUMBER(D16)),"Confira refeições",IF(D16=0,"Sem uso nas refeições","Pronto")))))))))</x:f>
        <x:v>Pronto</x:v>
      </x:c>
      <x:c r="H16" s="3"/>
      <x:c r="I16" s="3"/>
      <x:c r="J16" s="3"/>
    </x:row>
    <x:row r="17" ht="31" customHeight="1">
      <x:c r="A17" s="3"/>
      <x:c r="B17" s="30" t="str">
        <x:v>Abobrinha crua</x:v>
      </x:c>
      <x:c r="C17" s="42" t="str">
        <x:v>g</x:v>
      </x:c>
      <x:c r="D17" s="31" t="n">
        <x:f>IF(B17="","",IF(AND(C17&lt;&gt;"g",C17&lt;&gt;"ml",C17&lt;&gt;"un"),"Confira unidade",IF(COUNTIFS('Refeições'!$C$16:$C$45,B17,'Refeições'!$E$16:$E$45,C17,'Refeições'!$H$16:$H$45,"&lt;&gt;Pronto")&gt;0,"Confira refeições",SUMIFS('Refeições'!$G$16:$G$45,'Refeições'!$C$16:$C$45,B17,'Refeições'!$E$16:$E$45,C17))))</x:f>
        <x:v>400</x:v>
      </x:c>
      <x:c r="E17" s="32" t="n">
        <x:v>0</x:v>
      </x:c>
      <x:c r="F17" s="31" t="n">
        <x:f>IF(B17="","",IF(OR(G17="Pronto",G17="Sem uso nas refeições"),MAX(0,D17-E17),"Confira dados"))</x:f>
        <x:v>400</x:v>
      </x:c>
      <x:c r="G17" s="45" t="str">
        <x:f>IF(B17="",IF(OR(C17&lt;&gt;"",ISNUMBER(E17)),"Falta ingrediente",""),IF(OR(ISNUMBER(FIND("*",B17)),ISNUMBER(FIND("?",B17)),ISNUMBER(FIND("~",B17)),ISNUMBER(FIND("&lt;",B17)),ISNUMBER(FIND("&gt;",B17)),ISNUMBER(FIND("=",B17))),"Retire sinais do nome",IF(B17&lt;&gt;TRIM(B17),"Retire espaços extras",IF(AND(C17&lt;&gt;"g",C17&lt;&gt;"ml",C17&lt;&gt;"un"),"Confira unidade",IF(COUNTIFS($B$8:$B$37,B17,$C$8:$C$37,C17)&gt;1,"Cadastro duplicado",IF(NOT(ISNUMBER(E17)),"Informe estoque",IF(E17&lt;0,"Estoque negativo",IF(NOT(ISNUMBER(D17)),"Confira refeições",IF(D17=0,"Sem uso nas refeições","Pronto")))))))))</x:f>
        <x:v>Pronto</x:v>
      </x:c>
      <x:c r="H17" s="3"/>
      <x:c r="I17" s="3"/>
      <x:c r="J17" s="3"/>
    </x:row>
    <x:row r="18" ht="31" customHeight="1">
      <x:c r="A18" s="3"/>
      <x:c r="B18" s="30"/>
      <x:c r="C18" s="42"/>
      <x:c r="D18" s="31" t="str">
        <x:f>IF(B18="","",IF(AND(C18&lt;&gt;"g",C18&lt;&gt;"ml",C18&lt;&gt;"un"),"Confira unidade",IF(COUNTIFS('Refeições'!$C$16:$C$45,B18,'Refeições'!$E$16:$E$45,C18,'Refeições'!$H$16:$H$45,"&lt;&gt;Pronto")&gt;0,"Confira refeições",SUMIFS('Refeições'!$G$16:$G$45,'Refeições'!$C$16:$C$45,B18,'Refeições'!$E$16:$E$45,C18))))</x:f>
      </x:c>
      <x:c r="E18" s="32"/>
      <x:c r="F18" s="31" t="str">
        <x:f>IF(B18="","",IF(OR(G18="Pronto",G18="Sem uso nas refeições"),MAX(0,D18-E18),"Confira dados"))</x:f>
      </x:c>
      <x:c r="G18" s="45" t="str">
        <x:f>IF(B18="",IF(OR(C18&lt;&gt;"",ISNUMBER(E18)),"Falta ingrediente",""),IF(OR(ISNUMBER(FIND("*",B18)),ISNUMBER(FIND("?",B18)),ISNUMBER(FIND("~",B18)),ISNUMBER(FIND("&lt;",B18)),ISNUMBER(FIND("&gt;",B18)),ISNUMBER(FIND("=",B18))),"Retire sinais do nome",IF(B18&lt;&gt;TRIM(B18),"Retire espaços extras",IF(AND(C18&lt;&gt;"g",C18&lt;&gt;"ml",C18&lt;&gt;"un"),"Confira unidade",IF(COUNTIFS($B$8:$B$37,B18,$C$8:$C$37,C18)&gt;1,"Cadastro duplicado",IF(NOT(ISNUMBER(E18)),"Informe estoque",IF(E18&lt;0,"Estoque negativo",IF(NOT(ISNUMBER(D18)),"Confira refeições",IF(D18=0,"Sem uso nas refeições","Pronto")))))))))</x:f>
      </x:c>
      <x:c r="H18" s="3"/>
      <x:c r="I18" s="3"/>
      <x:c r="J18" s="3"/>
    </x:row>
    <x:row r="19" ht="31" customHeight="1">
      <x:c r="A19" s="3"/>
      <x:c r="B19" s="30"/>
      <x:c r="C19" s="42"/>
      <x:c r="D19" s="31" t="str">
        <x:f>IF(B19="","",IF(AND(C19&lt;&gt;"g",C19&lt;&gt;"ml",C19&lt;&gt;"un"),"Confira unidade",IF(COUNTIFS('Refeições'!$C$16:$C$45,B19,'Refeições'!$E$16:$E$45,C19,'Refeições'!$H$16:$H$45,"&lt;&gt;Pronto")&gt;0,"Confira refeições",SUMIFS('Refeições'!$G$16:$G$45,'Refeições'!$C$16:$C$45,B19,'Refeições'!$E$16:$E$45,C19))))</x:f>
      </x:c>
      <x:c r="E19" s="32"/>
      <x:c r="F19" s="31" t="str">
        <x:f>IF(B19="","",IF(OR(G19="Pronto",G19="Sem uso nas refeições"),MAX(0,D19-E19),"Confira dados"))</x:f>
      </x:c>
      <x:c r="G19" s="45" t="str">
        <x:f>IF(B19="",IF(OR(C19&lt;&gt;"",ISNUMBER(E19)),"Falta ingrediente",""),IF(OR(ISNUMBER(FIND("*",B19)),ISNUMBER(FIND("?",B19)),ISNUMBER(FIND("~",B19)),ISNUMBER(FIND("&lt;",B19)),ISNUMBER(FIND("&gt;",B19)),ISNUMBER(FIND("=",B19))),"Retire sinais do nome",IF(B19&lt;&gt;TRIM(B19),"Retire espaços extras",IF(AND(C19&lt;&gt;"g",C19&lt;&gt;"ml",C19&lt;&gt;"un"),"Confira unidade",IF(COUNTIFS($B$8:$B$37,B19,$C$8:$C$37,C19)&gt;1,"Cadastro duplicado",IF(NOT(ISNUMBER(E19)),"Informe estoque",IF(E19&lt;0,"Estoque negativo",IF(NOT(ISNUMBER(D19)),"Confira refeições",IF(D19=0,"Sem uso nas refeições","Pronto")))))))))</x:f>
      </x:c>
      <x:c r="H19" s="3"/>
      <x:c r="I19" s="3"/>
      <x:c r="J19" s="3"/>
    </x:row>
    <x:row r="20" ht="31" customHeight="1">
      <x:c r="A20" s="3"/>
      <x:c r="B20" s="30"/>
      <x:c r="C20" s="42"/>
      <x:c r="D20" s="31" t="str">
        <x:f>IF(B20="","",IF(AND(C20&lt;&gt;"g",C20&lt;&gt;"ml",C20&lt;&gt;"un"),"Confira unidade",IF(COUNTIFS('Refeições'!$C$16:$C$45,B20,'Refeições'!$E$16:$E$45,C20,'Refeições'!$H$16:$H$45,"&lt;&gt;Pronto")&gt;0,"Confira refeições",SUMIFS('Refeições'!$G$16:$G$45,'Refeições'!$C$16:$C$45,B20,'Refeições'!$E$16:$E$45,C20))))</x:f>
      </x:c>
      <x:c r="E20" s="32"/>
      <x:c r="F20" s="31" t="str">
        <x:f>IF(B20="","",IF(OR(G20="Pronto",G20="Sem uso nas refeições"),MAX(0,D20-E20),"Confira dados"))</x:f>
      </x:c>
      <x:c r="G20" s="45" t="str">
        <x:f>IF(B20="",IF(OR(C20&lt;&gt;"",ISNUMBER(E20)),"Falta ingrediente",""),IF(OR(ISNUMBER(FIND("*",B20)),ISNUMBER(FIND("?",B20)),ISNUMBER(FIND("~",B20)),ISNUMBER(FIND("&lt;",B20)),ISNUMBER(FIND("&gt;",B20)),ISNUMBER(FIND("=",B20))),"Retire sinais do nome",IF(B20&lt;&gt;TRIM(B20),"Retire espaços extras",IF(AND(C20&lt;&gt;"g",C20&lt;&gt;"ml",C20&lt;&gt;"un"),"Confira unidade",IF(COUNTIFS($B$8:$B$37,B20,$C$8:$C$37,C20)&gt;1,"Cadastro duplicado",IF(NOT(ISNUMBER(E20)),"Informe estoque",IF(E20&lt;0,"Estoque negativo",IF(NOT(ISNUMBER(D20)),"Confira refeições",IF(D20=0,"Sem uso nas refeições","Pronto")))))))))</x:f>
      </x:c>
      <x:c r="H20" s="3"/>
      <x:c r="I20" s="3"/>
      <x:c r="J20" s="3"/>
    </x:row>
    <x:row r="21" ht="31" customHeight="1">
      <x:c r="A21" s="3"/>
      <x:c r="B21" s="30"/>
      <x:c r="C21" s="42"/>
      <x:c r="D21" s="31" t="str">
        <x:f>IF(B21="","",IF(AND(C21&lt;&gt;"g",C21&lt;&gt;"ml",C21&lt;&gt;"un"),"Confira unidade",IF(COUNTIFS('Refeições'!$C$16:$C$45,B21,'Refeições'!$E$16:$E$45,C21,'Refeições'!$H$16:$H$45,"&lt;&gt;Pronto")&gt;0,"Confira refeições",SUMIFS('Refeições'!$G$16:$G$45,'Refeições'!$C$16:$C$45,B21,'Refeições'!$E$16:$E$45,C21))))</x:f>
      </x:c>
      <x:c r="E21" s="32"/>
      <x:c r="F21" s="31" t="str">
        <x:f>IF(B21="","",IF(OR(G21="Pronto",G21="Sem uso nas refeições"),MAX(0,D21-E21),"Confira dados"))</x:f>
      </x:c>
      <x:c r="G21" s="45" t="str">
        <x:f>IF(B21="",IF(OR(C21&lt;&gt;"",ISNUMBER(E21)),"Falta ingrediente",""),IF(OR(ISNUMBER(FIND("*",B21)),ISNUMBER(FIND("?",B21)),ISNUMBER(FIND("~",B21)),ISNUMBER(FIND("&lt;",B21)),ISNUMBER(FIND("&gt;",B21)),ISNUMBER(FIND("=",B21))),"Retire sinais do nome",IF(B21&lt;&gt;TRIM(B21),"Retire espaços extras",IF(AND(C21&lt;&gt;"g",C21&lt;&gt;"ml",C21&lt;&gt;"un"),"Confira unidade",IF(COUNTIFS($B$8:$B$37,B21,$C$8:$C$37,C21)&gt;1,"Cadastro duplicado",IF(NOT(ISNUMBER(E21)),"Informe estoque",IF(E21&lt;0,"Estoque negativo",IF(NOT(ISNUMBER(D21)),"Confira refeições",IF(D21=0,"Sem uso nas refeições","Pronto")))))))))</x:f>
      </x:c>
      <x:c r="H21" s="3"/>
      <x:c r="I21" s="3"/>
      <x:c r="J21" s="3"/>
    </x:row>
    <x:row r="22" ht="31" customHeight="1">
      <x:c r="A22" s="3"/>
      <x:c r="B22" s="30"/>
      <x:c r="C22" s="42"/>
      <x:c r="D22" s="31" t="str">
        <x:f>IF(B22="","",IF(AND(C22&lt;&gt;"g",C22&lt;&gt;"ml",C22&lt;&gt;"un"),"Confira unidade",IF(COUNTIFS('Refeições'!$C$16:$C$45,B22,'Refeições'!$E$16:$E$45,C22,'Refeições'!$H$16:$H$45,"&lt;&gt;Pronto")&gt;0,"Confira refeições",SUMIFS('Refeições'!$G$16:$G$45,'Refeições'!$C$16:$C$45,B22,'Refeições'!$E$16:$E$45,C22))))</x:f>
      </x:c>
      <x:c r="E22" s="32"/>
      <x:c r="F22" s="31" t="str">
        <x:f>IF(B22="","",IF(OR(G22="Pronto",G22="Sem uso nas refeições"),MAX(0,D22-E22),"Confira dados"))</x:f>
      </x:c>
      <x:c r="G22" s="45" t="str">
        <x:f>IF(B22="",IF(OR(C22&lt;&gt;"",ISNUMBER(E22)),"Falta ingrediente",""),IF(OR(ISNUMBER(FIND("*",B22)),ISNUMBER(FIND("?",B22)),ISNUMBER(FIND("~",B22)),ISNUMBER(FIND("&lt;",B22)),ISNUMBER(FIND("&gt;",B22)),ISNUMBER(FIND("=",B22))),"Retire sinais do nome",IF(B22&lt;&gt;TRIM(B22),"Retire espaços extras",IF(AND(C22&lt;&gt;"g",C22&lt;&gt;"ml",C22&lt;&gt;"un"),"Confira unidade",IF(COUNTIFS($B$8:$B$37,B22,$C$8:$C$37,C22)&gt;1,"Cadastro duplicado",IF(NOT(ISNUMBER(E22)),"Informe estoque",IF(E22&lt;0,"Estoque negativo",IF(NOT(ISNUMBER(D22)),"Confira refeições",IF(D22=0,"Sem uso nas refeições","Pronto")))))))))</x:f>
      </x:c>
      <x:c r="H22" s="3"/>
      <x:c r="I22" s="3"/>
      <x:c r="J22" s="3"/>
    </x:row>
    <x:row r="23" ht="31" customHeight="1">
      <x:c r="A23" s="3"/>
      <x:c r="B23" s="30"/>
      <x:c r="C23" s="42"/>
      <x:c r="D23" s="31" t="str">
        <x:f>IF(B23="","",IF(AND(C23&lt;&gt;"g",C23&lt;&gt;"ml",C23&lt;&gt;"un"),"Confira unidade",IF(COUNTIFS('Refeições'!$C$16:$C$45,B23,'Refeições'!$E$16:$E$45,C23,'Refeições'!$H$16:$H$45,"&lt;&gt;Pronto")&gt;0,"Confira refeições",SUMIFS('Refeições'!$G$16:$G$45,'Refeições'!$C$16:$C$45,B23,'Refeições'!$E$16:$E$45,C23))))</x:f>
      </x:c>
      <x:c r="E23" s="32"/>
      <x:c r="F23" s="31" t="str">
        <x:f>IF(B23="","",IF(OR(G23="Pronto",G23="Sem uso nas refeições"),MAX(0,D23-E23),"Confira dados"))</x:f>
      </x:c>
      <x:c r="G23" s="45" t="str">
        <x:f>IF(B23="",IF(OR(C23&lt;&gt;"",ISNUMBER(E23)),"Falta ingrediente",""),IF(OR(ISNUMBER(FIND("*",B23)),ISNUMBER(FIND("?",B23)),ISNUMBER(FIND("~",B23)),ISNUMBER(FIND("&lt;",B23)),ISNUMBER(FIND("&gt;",B23)),ISNUMBER(FIND("=",B23))),"Retire sinais do nome",IF(B23&lt;&gt;TRIM(B23),"Retire espaços extras",IF(AND(C23&lt;&gt;"g",C23&lt;&gt;"ml",C23&lt;&gt;"un"),"Confira unidade",IF(COUNTIFS($B$8:$B$37,B23,$C$8:$C$37,C23)&gt;1,"Cadastro duplicado",IF(NOT(ISNUMBER(E23)),"Informe estoque",IF(E23&lt;0,"Estoque negativo",IF(NOT(ISNUMBER(D23)),"Confira refeições",IF(D23=0,"Sem uso nas refeições","Pronto")))))))))</x:f>
      </x:c>
      <x:c r="H23" s="3"/>
      <x:c r="I23" s="3"/>
      <x:c r="J23" s="3"/>
    </x:row>
    <x:row r="24" ht="31" customHeight="1">
      <x:c r="A24" s="3"/>
      <x:c r="B24" s="30"/>
      <x:c r="C24" s="42"/>
      <x:c r="D24" s="31" t="str">
        <x:f>IF(B24="","",IF(AND(C24&lt;&gt;"g",C24&lt;&gt;"ml",C24&lt;&gt;"un"),"Confira unidade",IF(COUNTIFS('Refeições'!$C$16:$C$45,B24,'Refeições'!$E$16:$E$45,C24,'Refeições'!$H$16:$H$45,"&lt;&gt;Pronto")&gt;0,"Confira refeições",SUMIFS('Refeições'!$G$16:$G$45,'Refeições'!$C$16:$C$45,B24,'Refeições'!$E$16:$E$45,C24))))</x:f>
      </x:c>
      <x:c r="E24" s="32"/>
      <x:c r="F24" s="31" t="str">
        <x:f>IF(B24="","",IF(OR(G24="Pronto",G24="Sem uso nas refeições"),MAX(0,D24-E24),"Confira dados"))</x:f>
      </x:c>
      <x:c r="G24" s="45" t="str">
        <x:f>IF(B24="",IF(OR(C24&lt;&gt;"",ISNUMBER(E24)),"Falta ingrediente",""),IF(OR(ISNUMBER(FIND("*",B24)),ISNUMBER(FIND("?",B24)),ISNUMBER(FIND("~",B24)),ISNUMBER(FIND("&lt;",B24)),ISNUMBER(FIND("&gt;",B24)),ISNUMBER(FIND("=",B24))),"Retire sinais do nome",IF(B24&lt;&gt;TRIM(B24),"Retire espaços extras",IF(AND(C24&lt;&gt;"g",C24&lt;&gt;"ml",C24&lt;&gt;"un"),"Confira unidade",IF(COUNTIFS($B$8:$B$37,B24,$C$8:$C$37,C24)&gt;1,"Cadastro duplicado",IF(NOT(ISNUMBER(E24)),"Informe estoque",IF(E24&lt;0,"Estoque negativo",IF(NOT(ISNUMBER(D24)),"Confira refeições",IF(D24=0,"Sem uso nas refeições","Pronto")))))))))</x:f>
      </x:c>
      <x:c r="H24" s="3"/>
      <x:c r="I24" s="3"/>
      <x:c r="J24" s="3"/>
    </x:row>
    <x:row r="25" ht="31" customHeight="1">
      <x:c r="A25" s="3"/>
      <x:c r="B25" s="30"/>
      <x:c r="C25" s="42"/>
      <x:c r="D25" s="31" t="str">
        <x:f>IF(B25="","",IF(AND(C25&lt;&gt;"g",C25&lt;&gt;"ml",C25&lt;&gt;"un"),"Confira unidade",IF(COUNTIFS('Refeições'!$C$16:$C$45,B25,'Refeições'!$E$16:$E$45,C25,'Refeições'!$H$16:$H$45,"&lt;&gt;Pronto")&gt;0,"Confira refeições",SUMIFS('Refeições'!$G$16:$G$45,'Refeições'!$C$16:$C$45,B25,'Refeições'!$E$16:$E$45,C25))))</x:f>
      </x:c>
      <x:c r="E25" s="32"/>
      <x:c r="F25" s="31" t="str">
        <x:f>IF(B25="","",IF(OR(G25="Pronto",G25="Sem uso nas refeições"),MAX(0,D25-E25),"Confira dados"))</x:f>
      </x:c>
      <x:c r="G25" s="45" t="str">
        <x:f>IF(B25="",IF(OR(C25&lt;&gt;"",ISNUMBER(E25)),"Falta ingrediente",""),IF(OR(ISNUMBER(FIND("*",B25)),ISNUMBER(FIND("?",B25)),ISNUMBER(FIND("~",B25)),ISNUMBER(FIND("&lt;",B25)),ISNUMBER(FIND("&gt;",B25)),ISNUMBER(FIND("=",B25))),"Retire sinais do nome",IF(B25&lt;&gt;TRIM(B25),"Retire espaços extras",IF(AND(C25&lt;&gt;"g",C25&lt;&gt;"ml",C25&lt;&gt;"un"),"Confira unidade",IF(COUNTIFS($B$8:$B$37,B25,$C$8:$C$37,C25)&gt;1,"Cadastro duplicado",IF(NOT(ISNUMBER(E25)),"Informe estoque",IF(E25&lt;0,"Estoque negativo",IF(NOT(ISNUMBER(D25)),"Confira refeições",IF(D25=0,"Sem uso nas refeições","Pronto")))))))))</x:f>
      </x:c>
      <x:c r="H25" s="3"/>
      <x:c r="I25" s="3"/>
      <x:c r="J25" s="3"/>
    </x:row>
    <x:row r="26" ht="31" customHeight="1">
      <x:c r="A26" s="3"/>
      <x:c r="B26" s="30"/>
      <x:c r="C26" s="42"/>
      <x:c r="D26" s="31" t="str">
        <x:f>IF(B26="","",IF(AND(C26&lt;&gt;"g",C26&lt;&gt;"ml",C26&lt;&gt;"un"),"Confira unidade",IF(COUNTIFS('Refeições'!$C$16:$C$45,B26,'Refeições'!$E$16:$E$45,C26,'Refeições'!$H$16:$H$45,"&lt;&gt;Pronto")&gt;0,"Confira refeições",SUMIFS('Refeições'!$G$16:$G$45,'Refeições'!$C$16:$C$45,B26,'Refeições'!$E$16:$E$45,C26))))</x:f>
      </x:c>
      <x:c r="E26" s="32"/>
      <x:c r="F26" s="31" t="str">
        <x:f>IF(B26="","",IF(OR(G26="Pronto",G26="Sem uso nas refeições"),MAX(0,D26-E26),"Confira dados"))</x:f>
      </x:c>
      <x:c r="G26" s="45" t="str">
        <x:f>IF(B26="",IF(OR(C26&lt;&gt;"",ISNUMBER(E26)),"Falta ingrediente",""),IF(OR(ISNUMBER(FIND("*",B26)),ISNUMBER(FIND("?",B26)),ISNUMBER(FIND("~",B26)),ISNUMBER(FIND("&lt;",B26)),ISNUMBER(FIND("&gt;",B26)),ISNUMBER(FIND("=",B26))),"Retire sinais do nome",IF(B26&lt;&gt;TRIM(B26),"Retire espaços extras",IF(AND(C26&lt;&gt;"g",C26&lt;&gt;"ml",C26&lt;&gt;"un"),"Confira unidade",IF(COUNTIFS($B$8:$B$37,B26,$C$8:$C$37,C26)&gt;1,"Cadastro duplicado",IF(NOT(ISNUMBER(E26)),"Informe estoque",IF(E26&lt;0,"Estoque negativo",IF(NOT(ISNUMBER(D26)),"Confira refeições",IF(D26=0,"Sem uso nas refeições","Pronto")))))))))</x:f>
      </x:c>
      <x:c r="H26" s="3"/>
      <x:c r="I26" s="3"/>
      <x:c r="J26" s="3"/>
    </x:row>
    <x:row r="27" ht="31" customHeight="1">
      <x:c r="A27" s="3"/>
      <x:c r="B27" s="30"/>
      <x:c r="C27" s="42"/>
      <x:c r="D27" s="31" t="str">
        <x:f>IF(B27="","",IF(AND(C27&lt;&gt;"g",C27&lt;&gt;"ml",C27&lt;&gt;"un"),"Confira unidade",IF(COUNTIFS('Refeições'!$C$16:$C$45,B27,'Refeições'!$E$16:$E$45,C27,'Refeições'!$H$16:$H$45,"&lt;&gt;Pronto")&gt;0,"Confira refeições",SUMIFS('Refeições'!$G$16:$G$45,'Refeições'!$C$16:$C$45,B27,'Refeições'!$E$16:$E$45,C27))))</x:f>
      </x:c>
      <x:c r="E27" s="32"/>
      <x:c r="F27" s="31" t="str">
        <x:f>IF(B27="","",IF(OR(G27="Pronto",G27="Sem uso nas refeições"),MAX(0,D27-E27),"Confira dados"))</x:f>
      </x:c>
      <x:c r="G27" s="45" t="str">
        <x:f>IF(B27="",IF(OR(C27&lt;&gt;"",ISNUMBER(E27)),"Falta ingrediente",""),IF(OR(ISNUMBER(FIND("*",B27)),ISNUMBER(FIND("?",B27)),ISNUMBER(FIND("~",B27)),ISNUMBER(FIND("&lt;",B27)),ISNUMBER(FIND("&gt;",B27)),ISNUMBER(FIND("=",B27))),"Retire sinais do nome",IF(B27&lt;&gt;TRIM(B27),"Retire espaços extras",IF(AND(C27&lt;&gt;"g",C27&lt;&gt;"ml",C27&lt;&gt;"un"),"Confira unidade",IF(COUNTIFS($B$8:$B$37,B27,$C$8:$C$37,C27)&gt;1,"Cadastro duplicado",IF(NOT(ISNUMBER(E27)),"Informe estoque",IF(E27&lt;0,"Estoque negativo",IF(NOT(ISNUMBER(D27)),"Confira refeições",IF(D27=0,"Sem uso nas refeições","Pronto")))))))))</x:f>
      </x:c>
      <x:c r="H27" s="3"/>
      <x:c r="I27" s="3"/>
      <x:c r="J27" s="3"/>
    </x:row>
    <x:row r="28" ht="31" customHeight="1">
      <x:c r="A28" s="3"/>
      <x:c r="B28" s="30"/>
      <x:c r="C28" s="42"/>
      <x:c r="D28" s="31" t="str">
        <x:f>IF(B28="","",IF(AND(C28&lt;&gt;"g",C28&lt;&gt;"ml",C28&lt;&gt;"un"),"Confira unidade",IF(COUNTIFS('Refeições'!$C$16:$C$45,B28,'Refeições'!$E$16:$E$45,C28,'Refeições'!$H$16:$H$45,"&lt;&gt;Pronto")&gt;0,"Confira refeições",SUMIFS('Refeições'!$G$16:$G$45,'Refeições'!$C$16:$C$45,B28,'Refeições'!$E$16:$E$45,C28))))</x:f>
      </x:c>
      <x:c r="E28" s="32"/>
      <x:c r="F28" s="31" t="str">
        <x:f>IF(B28="","",IF(OR(G28="Pronto",G28="Sem uso nas refeições"),MAX(0,D28-E28),"Confira dados"))</x:f>
      </x:c>
      <x:c r="G28" s="45" t="str">
        <x:f>IF(B28="",IF(OR(C28&lt;&gt;"",ISNUMBER(E28)),"Falta ingrediente",""),IF(OR(ISNUMBER(FIND("*",B28)),ISNUMBER(FIND("?",B28)),ISNUMBER(FIND("~",B28)),ISNUMBER(FIND("&lt;",B28)),ISNUMBER(FIND("&gt;",B28)),ISNUMBER(FIND("=",B28))),"Retire sinais do nome",IF(B28&lt;&gt;TRIM(B28),"Retire espaços extras",IF(AND(C28&lt;&gt;"g",C28&lt;&gt;"ml",C28&lt;&gt;"un"),"Confira unidade",IF(COUNTIFS($B$8:$B$37,B28,$C$8:$C$37,C28)&gt;1,"Cadastro duplicado",IF(NOT(ISNUMBER(E28)),"Informe estoque",IF(E28&lt;0,"Estoque negativo",IF(NOT(ISNUMBER(D28)),"Confira refeições",IF(D28=0,"Sem uso nas refeições","Pronto")))))))))</x:f>
      </x:c>
      <x:c r="H28" s="3"/>
      <x:c r="I28" s="3"/>
      <x:c r="J28" s="3"/>
    </x:row>
    <x:row r="29" ht="31" customHeight="1">
      <x:c r="A29" s="3"/>
      <x:c r="B29" s="30"/>
      <x:c r="C29" s="42"/>
      <x:c r="D29" s="31" t="str">
        <x:f>IF(B29="","",IF(AND(C29&lt;&gt;"g",C29&lt;&gt;"ml",C29&lt;&gt;"un"),"Confira unidade",IF(COUNTIFS('Refeições'!$C$16:$C$45,B29,'Refeições'!$E$16:$E$45,C29,'Refeições'!$H$16:$H$45,"&lt;&gt;Pronto")&gt;0,"Confira refeições",SUMIFS('Refeições'!$G$16:$G$45,'Refeições'!$C$16:$C$45,B29,'Refeições'!$E$16:$E$45,C29))))</x:f>
      </x:c>
      <x:c r="E29" s="32"/>
      <x:c r="F29" s="31" t="str">
        <x:f>IF(B29="","",IF(OR(G29="Pronto",G29="Sem uso nas refeições"),MAX(0,D29-E29),"Confira dados"))</x:f>
      </x:c>
      <x:c r="G29" s="45" t="str">
        <x:f>IF(B29="",IF(OR(C29&lt;&gt;"",ISNUMBER(E29)),"Falta ingrediente",""),IF(OR(ISNUMBER(FIND("*",B29)),ISNUMBER(FIND("?",B29)),ISNUMBER(FIND("~",B29)),ISNUMBER(FIND("&lt;",B29)),ISNUMBER(FIND("&gt;",B29)),ISNUMBER(FIND("=",B29))),"Retire sinais do nome",IF(B29&lt;&gt;TRIM(B29),"Retire espaços extras",IF(AND(C29&lt;&gt;"g",C29&lt;&gt;"ml",C29&lt;&gt;"un"),"Confira unidade",IF(COUNTIFS($B$8:$B$37,B29,$C$8:$C$37,C29)&gt;1,"Cadastro duplicado",IF(NOT(ISNUMBER(E29)),"Informe estoque",IF(E29&lt;0,"Estoque negativo",IF(NOT(ISNUMBER(D29)),"Confira refeições",IF(D29=0,"Sem uso nas refeições","Pronto")))))))))</x:f>
      </x:c>
      <x:c r="H29" s="3"/>
      <x:c r="I29" s="3"/>
      <x:c r="J29" s="3"/>
    </x:row>
    <x:row r="30" ht="31" customHeight="1">
      <x:c r="A30" s="3"/>
      <x:c r="B30" s="30"/>
      <x:c r="C30" s="42"/>
      <x:c r="D30" s="31" t="str">
        <x:f>IF(B30="","",IF(AND(C30&lt;&gt;"g",C30&lt;&gt;"ml",C30&lt;&gt;"un"),"Confira unidade",IF(COUNTIFS('Refeições'!$C$16:$C$45,B30,'Refeições'!$E$16:$E$45,C30,'Refeições'!$H$16:$H$45,"&lt;&gt;Pronto")&gt;0,"Confira refeições",SUMIFS('Refeições'!$G$16:$G$45,'Refeições'!$C$16:$C$45,B30,'Refeições'!$E$16:$E$45,C30))))</x:f>
      </x:c>
      <x:c r="E30" s="32"/>
      <x:c r="F30" s="31" t="str">
        <x:f>IF(B30="","",IF(OR(G30="Pronto",G30="Sem uso nas refeições"),MAX(0,D30-E30),"Confira dados"))</x:f>
      </x:c>
      <x:c r="G30" s="45" t="str">
        <x:f>IF(B30="",IF(OR(C30&lt;&gt;"",ISNUMBER(E30)),"Falta ingrediente",""),IF(OR(ISNUMBER(FIND("*",B30)),ISNUMBER(FIND("?",B30)),ISNUMBER(FIND("~",B30)),ISNUMBER(FIND("&lt;",B30)),ISNUMBER(FIND("&gt;",B30)),ISNUMBER(FIND("=",B30))),"Retire sinais do nome",IF(B30&lt;&gt;TRIM(B30),"Retire espaços extras",IF(AND(C30&lt;&gt;"g",C30&lt;&gt;"ml",C30&lt;&gt;"un"),"Confira unidade",IF(COUNTIFS($B$8:$B$37,B30,$C$8:$C$37,C30)&gt;1,"Cadastro duplicado",IF(NOT(ISNUMBER(E30)),"Informe estoque",IF(E30&lt;0,"Estoque negativo",IF(NOT(ISNUMBER(D30)),"Confira refeições",IF(D30=0,"Sem uso nas refeições","Pronto")))))))))</x:f>
      </x:c>
      <x:c r="H30" s="3"/>
      <x:c r="I30" s="3"/>
      <x:c r="J30" s="3"/>
    </x:row>
    <x:row r="31" ht="31" customHeight="1">
      <x:c r="A31" s="3"/>
      <x:c r="B31" s="30"/>
      <x:c r="C31" s="42"/>
      <x:c r="D31" s="31" t="str">
        <x:f>IF(B31="","",IF(AND(C31&lt;&gt;"g",C31&lt;&gt;"ml",C31&lt;&gt;"un"),"Confira unidade",IF(COUNTIFS('Refeições'!$C$16:$C$45,B31,'Refeições'!$E$16:$E$45,C31,'Refeições'!$H$16:$H$45,"&lt;&gt;Pronto")&gt;0,"Confira refeições",SUMIFS('Refeições'!$G$16:$G$45,'Refeições'!$C$16:$C$45,B31,'Refeições'!$E$16:$E$45,C31))))</x:f>
      </x:c>
      <x:c r="E31" s="32"/>
      <x:c r="F31" s="31" t="str">
        <x:f>IF(B31="","",IF(OR(G31="Pronto",G31="Sem uso nas refeições"),MAX(0,D31-E31),"Confira dados"))</x:f>
      </x:c>
      <x:c r="G31" s="45" t="str">
        <x:f>IF(B31="",IF(OR(C31&lt;&gt;"",ISNUMBER(E31)),"Falta ingrediente",""),IF(OR(ISNUMBER(FIND("*",B31)),ISNUMBER(FIND("?",B31)),ISNUMBER(FIND("~",B31)),ISNUMBER(FIND("&lt;",B31)),ISNUMBER(FIND("&gt;",B31)),ISNUMBER(FIND("=",B31))),"Retire sinais do nome",IF(B31&lt;&gt;TRIM(B31),"Retire espaços extras",IF(AND(C31&lt;&gt;"g",C31&lt;&gt;"ml",C31&lt;&gt;"un"),"Confira unidade",IF(COUNTIFS($B$8:$B$37,B31,$C$8:$C$37,C31)&gt;1,"Cadastro duplicado",IF(NOT(ISNUMBER(E31)),"Informe estoque",IF(E31&lt;0,"Estoque negativo",IF(NOT(ISNUMBER(D31)),"Confira refeições",IF(D31=0,"Sem uso nas refeições","Pronto")))))))))</x:f>
      </x:c>
      <x:c r="H31" s="3"/>
      <x:c r="I31" s="3"/>
      <x:c r="J31" s="3"/>
    </x:row>
    <x:row r="32" ht="31" customHeight="1">
      <x:c r="A32" s="3"/>
      <x:c r="B32" s="30"/>
      <x:c r="C32" s="42"/>
      <x:c r="D32" s="31" t="str">
        <x:f>IF(B32="","",IF(AND(C32&lt;&gt;"g",C32&lt;&gt;"ml",C32&lt;&gt;"un"),"Confira unidade",IF(COUNTIFS('Refeições'!$C$16:$C$45,B32,'Refeições'!$E$16:$E$45,C32,'Refeições'!$H$16:$H$45,"&lt;&gt;Pronto")&gt;0,"Confira refeições",SUMIFS('Refeições'!$G$16:$G$45,'Refeições'!$C$16:$C$45,B32,'Refeições'!$E$16:$E$45,C32))))</x:f>
      </x:c>
      <x:c r="E32" s="32"/>
      <x:c r="F32" s="31" t="str">
        <x:f>IF(B32="","",IF(OR(G32="Pronto",G32="Sem uso nas refeições"),MAX(0,D32-E32),"Confira dados"))</x:f>
      </x:c>
      <x:c r="G32" s="45" t="str">
        <x:f>IF(B32="",IF(OR(C32&lt;&gt;"",ISNUMBER(E32)),"Falta ingrediente",""),IF(OR(ISNUMBER(FIND("*",B32)),ISNUMBER(FIND("?",B32)),ISNUMBER(FIND("~",B32)),ISNUMBER(FIND("&lt;",B32)),ISNUMBER(FIND("&gt;",B32)),ISNUMBER(FIND("=",B32))),"Retire sinais do nome",IF(B32&lt;&gt;TRIM(B32),"Retire espaços extras",IF(AND(C32&lt;&gt;"g",C32&lt;&gt;"ml",C32&lt;&gt;"un"),"Confira unidade",IF(COUNTIFS($B$8:$B$37,B32,$C$8:$C$37,C32)&gt;1,"Cadastro duplicado",IF(NOT(ISNUMBER(E32)),"Informe estoque",IF(E32&lt;0,"Estoque negativo",IF(NOT(ISNUMBER(D32)),"Confira refeições",IF(D32=0,"Sem uso nas refeições","Pronto")))))))))</x:f>
      </x:c>
      <x:c r="H32" s="3"/>
      <x:c r="I32" s="3"/>
      <x:c r="J32" s="3"/>
    </x:row>
    <x:row r="33" ht="31" customHeight="1">
      <x:c r="A33" s="3"/>
      <x:c r="B33" s="30"/>
      <x:c r="C33" s="42"/>
      <x:c r="D33" s="31" t="str">
        <x:f>IF(B33="","",IF(AND(C33&lt;&gt;"g",C33&lt;&gt;"ml",C33&lt;&gt;"un"),"Confira unidade",IF(COUNTIFS('Refeições'!$C$16:$C$45,B33,'Refeições'!$E$16:$E$45,C33,'Refeições'!$H$16:$H$45,"&lt;&gt;Pronto")&gt;0,"Confira refeições",SUMIFS('Refeições'!$G$16:$G$45,'Refeições'!$C$16:$C$45,B33,'Refeições'!$E$16:$E$45,C33))))</x:f>
      </x:c>
      <x:c r="E33" s="32"/>
      <x:c r="F33" s="31" t="str">
        <x:f>IF(B33="","",IF(OR(G33="Pronto",G33="Sem uso nas refeições"),MAX(0,D33-E33),"Confira dados"))</x:f>
      </x:c>
      <x:c r="G33" s="45" t="str">
        <x:f>IF(B33="",IF(OR(C33&lt;&gt;"",ISNUMBER(E33)),"Falta ingrediente",""),IF(OR(ISNUMBER(FIND("*",B33)),ISNUMBER(FIND("?",B33)),ISNUMBER(FIND("~",B33)),ISNUMBER(FIND("&lt;",B33)),ISNUMBER(FIND("&gt;",B33)),ISNUMBER(FIND("=",B33))),"Retire sinais do nome",IF(B33&lt;&gt;TRIM(B33),"Retire espaços extras",IF(AND(C33&lt;&gt;"g",C33&lt;&gt;"ml",C33&lt;&gt;"un"),"Confira unidade",IF(COUNTIFS($B$8:$B$37,B33,$C$8:$C$37,C33)&gt;1,"Cadastro duplicado",IF(NOT(ISNUMBER(E33)),"Informe estoque",IF(E33&lt;0,"Estoque negativo",IF(NOT(ISNUMBER(D33)),"Confira refeições",IF(D33=0,"Sem uso nas refeições","Pronto")))))))))</x:f>
      </x:c>
      <x:c r="H33" s="3"/>
      <x:c r="I33" s="3"/>
      <x:c r="J33" s="3"/>
    </x:row>
    <x:row r="34" ht="31" customHeight="1">
      <x:c r="A34" s="3"/>
      <x:c r="B34" s="30"/>
      <x:c r="C34" s="42"/>
      <x:c r="D34" s="31" t="str">
        <x:f>IF(B34="","",IF(AND(C34&lt;&gt;"g",C34&lt;&gt;"ml",C34&lt;&gt;"un"),"Confira unidade",IF(COUNTIFS('Refeições'!$C$16:$C$45,B34,'Refeições'!$E$16:$E$45,C34,'Refeições'!$H$16:$H$45,"&lt;&gt;Pronto")&gt;0,"Confira refeições",SUMIFS('Refeições'!$G$16:$G$45,'Refeições'!$C$16:$C$45,B34,'Refeições'!$E$16:$E$45,C34))))</x:f>
      </x:c>
      <x:c r="E34" s="32"/>
      <x:c r="F34" s="31" t="str">
        <x:f>IF(B34="","",IF(OR(G34="Pronto",G34="Sem uso nas refeições"),MAX(0,D34-E34),"Confira dados"))</x:f>
      </x:c>
      <x:c r="G34" s="45" t="str">
        <x:f>IF(B34="",IF(OR(C34&lt;&gt;"",ISNUMBER(E34)),"Falta ingrediente",""),IF(OR(ISNUMBER(FIND("*",B34)),ISNUMBER(FIND("?",B34)),ISNUMBER(FIND("~",B34)),ISNUMBER(FIND("&lt;",B34)),ISNUMBER(FIND("&gt;",B34)),ISNUMBER(FIND("=",B34))),"Retire sinais do nome",IF(B34&lt;&gt;TRIM(B34),"Retire espaços extras",IF(AND(C34&lt;&gt;"g",C34&lt;&gt;"ml",C34&lt;&gt;"un"),"Confira unidade",IF(COUNTIFS($B$8:$B$37,B34,$C$8:$C$37,C34)&gt;1,"Cadastro duplicado",IF(NOT(ISNUMBER(E34)),"Informe estoque",IF(E34&lt;0,"Estoque negativo",IF(NOT(ISNUMBER(D34)),"Confira refeições",IF(D34=0,"Sem uso nas refeições","Pronto")))))))))</x:f>
      </x:c>
      <x:c r="H34" s="3"/>
      <x:c r="I34" s="3"/>
      <x:c r="J34" s="3"/>
    </x:row>
    <x:row r="35" ht="31" customHeight="1">
      <x:c r="A35" s="3"/>
      <x:c r="B35" s="30"/>
      <x:c r="C35" s="42"/>
      <x:c r="D35" s="31" t="str">
        <x:f>IF(B35="","",IF(AND(C35&lt;&gt;"g",C35&lt;&gt;"ml",C35&lt;&gt;"un"),"Confira unidade",IF(COUNTIFS('Refeições'!$C$16:$C$45,B35,'Refeições'!$E$16:$E$45,C35,'Refeições'!$H$16:$H$45,"&lt;&gt;Pronto")&gt;0,"Confira refeições",SUMIFS('Refeições'!$G$16:$G$45,'Refeições'!$C$16:$C$45,B35,'Refeições'!$E$16:$E$45,C35))))</x:f>
      </x:c>
      <x:c r="E35" s="32"/>
      <x:c r="F35" s="31" t="str">
        <x:f>IF(B35="","",IF(OR(G35="Pronto",G35="Sem uso nas refeições"),MAX(0,D35-E35),"Confira dados"))</x:f>
      </x:c>
      <x:c r="G35" s="45" t="str">
        <x:f>IF(B35="",IF(OR(C35&lt;&gt;"",ISNUMBER(E35)),"Falta ingrediente",""),IF(OR(ISNUMBER(FIND("*",B35)),ISNUMBER(FIND("?",B35)),ISNUMBER(FIND("~",B35)),ISNUMBER(FIND("&lt;",B35)),ISNUMBER(FIND("&gt;",B35)),ISNUMBER(FIND("=",B35))),"Retire sinais do nome",IF(B35&lt;&gt;TRIM(B35),"Retire espaços extras",IF(AND(C35&lt;&gt;"g",C35&lt;&gt;"ml",C35&lt;&gt;"un"),"Confira unidade",IF(COUNTIFS($B$8:$B$37,B35,$C$8:$C$37,C35)&gt;1,"Cadastro duplicado",IF(NOT(ISNUMBER(E35)),"Informe estoque",IF(E35&lt;0,"Estoque negativo",IF(NOT(ISNUMBER(D35)),"Confira refeições",IF(D35=0,"Sem uso nas refeições","Pronto")))))))))</x:f>
      </x:c>
      <x:c r="H35" s="3"/>
      <x:c r="I35" s="3"/>
      <x:c r="J35" s="3"/>
    </x:row>
    <x:row r="36" ht="31" customHeight="1">
      <x:c r="A36" s="3"/>
      <x:c r="B36" s="30"/>
      <x:c r="C36" s="42"/>
      <x:c r="D36" s="31" t="str">
        <x:f>IF(B36="","",IF(AND(C36&lt;&gt;"g",C36&lt;&gt;"ml",C36&lt;&gt;"un"),"Confira unidade",IF(COUNTIFS('Refeições'!$C$16:$C$45,B36,'Refeições'!$E$16:$E$45,C36,'Refeições'!$H$16:$H$45,"&lt;&gt;Pronto")&gt;0,"Confira refeições",SUMIFS('Refeições'!$G$16:$G$45,'Refeições'!$C$16:$C$45,B36,'Refeições'!$E$16:$E$45,C36))))</x:f>
      </x:c>
      <x:c r="E36" s="32"/>
      <x:c r="F36" s="31" t="str">
        <x:f>IF(B36="","",IF(OR(G36="Pronto",G36="Sem uso nas refeições"),MAX(0,D36-E36),"Confira dados"))</x:f>
      </x:c>
      <x:c r="G36" s="45" t="str">
        <x:f>IF(B36="",IF(OR(C36&lt;&gt;"",ISNUMBER(E36)),"Falta ingrediente",""),IF(OR(ISNUMBER(FIND("*",B36)),ISNUMBER(FIND("?",B36)),ISNUMBER(FIND("~",B36)),ISNUMBER(FIND("&lt;",B36)),ISNUMBER(FIND("&gt;",B36)),ISNUMBER(FIND("=",B36))),"Retire sinais do nome",IF(B36&lt;&gt;TRIM(B36),"Retire espaços extras",IF(AND(C36&lt;&gt;"g",C36&lt;&gt;"ml",C36&lt;&gt;"un"),"Confira unidade",IF(COUNTIFS($B$8:$B$37,B36,$C$8:$C$37,C36)&gt;1,"Cadastro duplicado",IF(NOT(ISNUMBER(E36)),"Informe estoque",IF(E36&lt;0,"Estoque negativo",IF(NOT(ISNUMBER(D36)),"Confira refeições",IF(D36=0,"Sem uso nas refeições","Pronto")))))))))</x:f>
      </x:c>
      <x:c r="H36" s="3"/>
      <x:c r="I36" s="3"/>
      <x:c r="J36" s="3"/>
    </x:row>
    <x:row r="37" ht="31" customHeight="1">
      <x:c r="A37" s="3"/>
      <x:c r="B37" s="34"/>
      <x:c r="C37" s="43"/>
      <x:c r="D37" s="35" t="str">
        <x:f>IF(B37="","",IF(AND(C37&lt;&gt;"g",C37&lt;&gt;"ml",C37&lt;&gt;"un"),"Confira unidade",IF(COUNTIFS('Refeições'!$C$16:$C$45,B37,'Refeições'!$E$16:$E$45,C37,'Refeições'!$H$16:$H$45,"&lt;&gt;Pronto")&gt;0,"Confira refeições",SUMIFS('Refeições'!$G$16:$G$45,'Refeições'!$C$16:$C$45,B37,'Refeições'!$E$16:$E$45,C37))))</x:f>
      </x:c>
      <x:c r="E37" s="36"/>
      <x:c r="F37" s="35" t="str">
        <x:f>IF(B37="","",IF(OR(G37="Pronto",G37="Sem uso nas refeições"),MAX(0,D37-E37),"Confira dados"))</x:f>
      </x:c>
      <x:c r="G37" s="46" t="str">
        <x:f>IF(B37="",IF(OR(C37&lt;&gt;"",ISNUMBER(E37)),"Falta ingrediente",""),IF(OR(ISNUMBER(FIND("*",B37)),ISNUMBER(FIND("?",B37)),ISNUMBER(FIND("~",B37)),ISNUMBER(FIND("&lt;",B37)),ISNUMBER(FIND("&gt;",B37)),ISNUMBER(FIND("=",B37))),"Retire sinais do nome",IF(B37&lt;&gt;TRIM(B37),"Retire espaços extras",IF(AND(C37&lt;&gt;"g",C37&lt;&gt;"ml",C37&lt;&gt;"un"),"Confira unidade",IF(COUNTIFS($B$8:$B$37,B37,$C$8:$C$37,C37)&gt;1,"Cadastro duplicado",IF(NOT(ISNUMBER(E37)),"Informe estoque",IF(E37&lt;0,"Estoque negativo",IF(NOT(ISNUMBER(D37)),"Confira refeições",IF(D37=0,"Sem uso nas refeições","Pronto")))))))))</x:f>
      </x:c>
      <x:c r="H37" s="3"/>
      <x:c r="I37" s="3"/>
      <x:c r="J37" s="3"/>
    </x:row>
    <x:row r="38" ht="25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5" customHeight="1">
      <x:c r="A39" s="3"/>
      <x:c r="B39" s="4" t="str">
        <x:v>Ingrediente novo: cadastre nome, unidade e estoque em uma linha vazia. Use o mesmo nome em Refeições.</x:v>
      </x:c>
      <x:c r="C39" s="3"/>
      <x:c r="D39" s="3"/>
      <x:c r="E39" s="3"/>
      <x:c r="F39" s="3"/>
      <x:c r="G39" s="3"/>
      <x:c r="H39" s="3"/>
      <x:c r="I39" s="3"/>
      <x:c r="J39" s="3"/>
    </x:row>
    <x:row r="40" ht="25" customHeight="1">
      <x:c r="A40" s="3"/>
      <x:c r="B40" s="4" t="str">
        <x:v>Há espaço para 30 ingredientes. Não some g, ml e unidades. A compra não é arredondada para embalagens.</x:v>
      </x:c>
      <x:c r="C40" s="3"/>
      <x:c r="D40" s="3"/>
      <x:c r="E40" s="3"/>
      <x:c r="F40" s="3"/>
      <x:c r="G40" s="3"/>
      <x:c r="H40" s="3"/>
      <x:c r="I40" s="3"/>
      <x:c r="J40" s="3"/>
    </x:row>
    <x:row r="41" ht="25" customHeight="1">
      <x:c r="A41" s="3"/>
      <x:c r="B41" s="4" t="str">
        <x:v>Exemplo: 600 g de frango necessários − 250 g de estoque = 350 g para comprar. Confira os valores da sua cópia.</x:v>
      </x:c>
      <x:c r="C41" s="3"/>
      <x:c r="D41" s="3"/>
      <x:c r="E41" s="3"/>
      <x:c r="F41" s="3"/>
      <x:c r="G41" s="3"/>
      <x:c r="H41" s="3"/>
      <x:c r="I41" s="3"/>
      <x:c r="J41" s="3"/>
    </x:row>
    <x:row r="42" ht="25" customHeight="1">
      <x:c r="A42" s="3"/>
      <x:c r="B42" s="4" t="str">
        <x:v>Salve sua cópia no aplicativo que usar. Este arquivo não tem macros nem envia dados ao Checkmenot.</x:v>
      </x:c>
      <x:c r="C42" s="3"/>
      <x:c r="D42" s="3"/>
      <x:c r="E42" s="3"/>
      <x:c r="F42" s="3"/>
      <x:c r="G42" s="3"/>
      <x:c r="H42" s="3"/>
      <x:c r="I42" s="3"/>
      <x:c r="J42" s="3"/>
    </x:row>
    <x:row r="43" ht="25" customHeight="1">
      <x:c r="A43" s="3"/>
      <x:c r="B43" s="4" t="str">
        <x:v>Nos nomes, evite os sinais * ? ~ &lt; &gt; =. Use palavras, acentos e números.</x:v>
      </x:c>
      <x:c r="C43" s="3"/>
      <x:c r="D43" s="3"/>
      <x:c r="E43" s="3"/>
      <x:c r="F43" s="3"/>
      <x:c r="G43" s="3"/>
      <x:c r="H43" s="3"/>
      <x:c r="I43" s="3"/>
      <x:c r="J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conditionalFormatting sqref="D6:D6">
    <x:cfRule type="expression" dxfId="0" priority="1">
      <x:formula>D6&gt;0</x:formula>
    </x:cfRule>
  </x:conditionalFormatting>
  <x:conditionalFormatting sqref="G8:G37">
    <x:cfRule type="expression" dxfId="1" priority="2">
      <x:formula>AND(G8&lt;&gt;"",G8&lt;&gt;"Pronto",G8&lt;&gt;"Sem uso nas refeições")</x:formula>
    </x:cfRule>
  </x:conditionalFormatting>
  <x:dataValidations count="1">
    <x:dataValidation type="list" sqref="C8:C37">
      <x:formula1>"g,ml,un"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8A70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" hidden="0" customWidth="1"/>
    <x:col min="2" max="2" width="12" hidden="0" customWidth="1"/>
    <x:col min="3" max="3" width="30" hidden="0" customWidth="1"/>
    <x:col min="4" max="4" width="16" hidden="0" customWidth="1"/>
    <x:col min="5" max="5" width="12" hidden="0" customWidth="1"/>
    <x:col min="6" max="6" width="15" hidden="0" customWidth="1"/>
    <x:col min="7" max="7" width="18" hidden="0" customWidth="1"/>
    <x:col min="8" max="8" width="28" hidden="0" customWidth="1"/>
    <x:col min="9" max="9" width="3" hidden="0" customWidth="1"/>
    <x:col min="10" max="10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3"/>
      <x:c r="B2" s="5" t="str">
        <x:v>Refeições e quantidades</x:v>
      </x:c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3"/>
      <x:c r="J3" s="3"/>
    </x:row>
    <x:row r="4" ht="25" customHeight="1">
      <x:c r="A4" s="3"/>
      <x:c r="B4" s="4" t="str">
        <x:v>Três montagens culinárias ilustrativas. As porções servem para escalar ingredientes, sem meta nutricional.</x:v>
      </x:c>
      <x:c r="C4" s="3"/>
      <x:c r="D4" s="3"/>
      <x:c r="E4" s="3"/>
      <x:c r="F4" s="3"/>
      <x:c r="G4" s="3"/>
      <x:c r="H4" s="3"/>
      <x:c r="I4" s="3"/>
      <x:c r="J4" s="3"/>
    </x:row>
    <x:row r="5" ht="25" customHeight="1">
      <x:c r="A5" s="3"/>
      <x:c r="B5" s="4" t="str">
        <x:v>Edite os campos amarelos. Para não preparar uma montagem, digite 0 em Porções desejadas.</x:v>
      </x:c>
      <x:c r="C5" s="3"/>
      <x:c r="D5" s="3"/>
      <x:c r="E5" s="3"/>
      <x:c r="F5" s="3"/>
      <x:c r="G5" s="3"/>
      <x:c r="H5" s="3"/>
      <x:c r="I5" s="3"/>
      <x:c r="J5" s="3"/>
    </x:row>
    <x:row r="6" ht="36" customHeight="1">
      <x:c r="A6" s="3"/>
      <x:c r="B6" s="18" t="str">
        <x:v>Código</x:v>
      </x:c>
      <x:c r="C6" s="19" t="str">
        <x:v>Montagem</x:v>
      </x:c>
      <x:c r="D6" s="19" t="str">
        <x:v>Porções da base</x:v>
      </x:c>
      <x:c r="E6" s="19" t="str">
        <x:v>Porções desejadas</x:v>
      </x:c>
      <x:c r="F6" s="20" t="str">
        <x:v>Multiplicador</x:v>
      </x:c>
      <x:c r="G6" s="3"/>
      <x:c r="H6" s="3"/>
      <x:c r="I6" s="3"/>
      <x:c r="J6" s="3"/>
    </x:row>
    <x:row r="7" ht="38" customHeight="1">
      <x:c r="A7" s="3"/>
      <x:c r="B7" s="3" t="str">
        <x:v>A</x:v>
      </x:c>
      <x:c r="C7" s="51" t="str">
        <x:v>Iogurte, banana e aveia</x:v>
      </x:c>
      <x:c r="D7" s="48" t="n">
        <x:v>2</x:v>
      </x:c>
      <x:c r="E7" s="48" t="n">
        <x:v>2</x:v>
      </x:c>
      <x:c r="F7" s="50" t="n">
        <x:f>IF(COUNT(D7:E7)&lt;&gt;2,"Preencha porções",IF(OR(D7&lt;=0,E7&lt;0),"Confira porções",E7/D7))</x:f>
        <x:v>1</x:v>
      </x:c>
      <x:c r="G7" s="3"/>
      <x:c r="H7" s="3"/>
      <x:c r="I7" s="3"/>
      <x:c r="J7" s="3"/>
    </x:row>
    <x:row r="8" ht="38" customHeight="1">
      <x:c r="A8" s="3"/>
      <x:c r="B8" s="3" t="str">
        <x:v>B</x:v>
      </x:c>
      <x:c r="C8" s="51" t="str">
        <x:v>Arroz, feijão, ovos e cenoura</x:v>
      </x:c>
      <x:c r="D8" s="48" t="n">
        <x:v>2</x:v>
      </x:c>
      <x:c r="E8" s="48" t="n">
        <x:v>4</x:v>
      </x:c>
      <x:c r="F8" s="50" t="n">
        <x:f>IF(COUNT(D8:E8)&lt;&gt;2,"Preencha porções",IF(OR(D8&lt;=0,E8&lt;0),"Confira porções",E8/D8))</x:f>
        <x:v>2</x:v>
      </x:c>
      <x:c r="G8" s="3"/>
      <x:c r="H8" s="3"/>
      <x:c r="I8" s="3"/>
      <x:c r="J8" s="3"/>
    </x:row>
    <x:row r="9" ht="38" customHeight="1">
      <x:c r="A9" s="3"/>
      <x:c r="B9" s="3" t="str">
        <x:v>C</x:v>
      </x:c>
      <x:c r="C9" s="51" t="str">
        <x:v>Frango, arroz e abobrinha</x:v>
      </x:c>
      <x:c r="D9" s="48" t="n">
        <x:v>2</x:v>
      </x:c>
      <x:c r="E9" s="48" t="n">
        <x:v>4</x:v>
      </x:c>
      <x:c r="F9" s="50" t="n">
        <x:f>IF(COUNT(D9:E9)&lt;&gt;2,"Preencha porções",IF(OR(D9&lt;=0,E9&lt;0),"Confira porções",E9/D9))</x:f>
        <x:v>2</x:v>
      </x:c>
      <x:c r="G9" s="3"/>
      <x:c r="H9" s="3"/>
      <x:c r="I9" s="3"/>
      <x:c r="J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5" customHeight="1">
      <x:c r="A11" s="3"/>
      <x:c r="B11" s="4" t="str">
        <x:v>Quantidades em g são do alimento cru ou como vendido, conforme o nome. Banana e ovos usam unidades.</x:v>
      </x:c>
      <x:c r="C11" s="3"/>
      <x:c r="D11" s="3"/>
      <x:c r="E11" s="3"/>
      <x:c r="F11" s="3"/>
      <x:c r="G11" s="3"/>
      <x:c r="H11" s="3"/>
      <x:c r="I11" s="3"/>
      <x:c r="J11" s="3"/>
    </x:row>
    <x:row r="12" ht="25" customHeight="1">
      <x:c r="A12" s="3"/>
      <x:c r="B12" s="4" t="str">
        <x:v>A lista não converte cru em cozido, g em ml nem uma substituição em outra. Acrescente água e temperos se precisar comprar.</x:v>
      </x:c>
      <x:c r="C12" s="3"/>
      <x:c r="D12" s="3"/>
      <x:c r="E12" s="3"/>
      <x:c r="F12" s="3"/>
      <x:c r="G12" s="3"/>
      <x:c r="H12" s="3"/>
      <x:c r="I12" s="3"/>
      <x:c r="J12" s="3"/>
    </x:row>
    <x:row r="13" ht="25" customHeight="1">
      <x:c r="A13" s="3"/>
      <x:c r="B13" s="4" t="str">
        <x:v>Se mudar um ingrediente, cadastre-o também em Compras. Um cadastro ausente aparece em Conferência.</x:v>
      </x:c>
      <x:c r="C13" s="3"/>
      <x:c r="D13" s="3"/>
      <x:c r="E13" s="3"/>
      <x:c r="F13" s="3"/>
      <x:c r="G13" s="3"/>
      <x:c r="H13" s="3"/>
      <x:c r="I13" s="3"/>
      <x:c r="J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36" customHeight="1">
      <x:c r="A15" s="3"/>
      <x:c r="B15" s="18" t="str">
        <x:v>Código</x:v>
      </x:c>
      <x:c r="C15" s="19" t="str">
        <x:v>Ingrediente / estado</x:v>
      </x:c>
      <x:c r="D15" s="19" t="str">
        <x:v>Qtd. na base</x:v>
      </x:c>
      <x:c r="E15" s="19" t="str">
        <x:v>Unidade</x:v>
      </x:c>
      <x:c r="F15" s="19" t="str">
        <x:v>Multiplicador</x:v>
      </x:c>
      <x:c r="G15" s="19" t="str">
        <x:v>Qtd. necessária</x:v>
      </x:c>
      <x:c r="H15" s="20" t="str">
        <x:v>Conferência</x:v>
      </x:c>
      <x:c r="I15" s="3"/>
      <x:c r="J15" s="3"/>
    </x:row>
    <x:row r="16" ht="31" customHeight="1">
      <x:c r="A16" s="3"/>
      <x:c r="B16" s="41" t="str">
        <x:v>A</x:v>
      </x:c>
      <x:c r="C16" s="27" t="str">
        <x:v>Iogurte natural</x:v>
      </x:c>
      <x:c r="D16" s="29" t="n">
        <x:v>340</x:v>
      </x:c>
      <x:c r="E16" s="41" t="str">
        <x:v>g</x:v>
      </x:c>
      <x:c r="F16" s="28" t="n">
        <x:f>IF(B16="","",IF(AND(B16&lt;&gt;"A",B16&lt;&gt;"B",B16&lt;&gt;"C"),"Confira código",INDEX($F$7:$F$9,MATCH(B16,$B$7:$B$9,0))))</x:f>
        <x:v>1</x:v>
      </x:c>
      <x:c r="G16" s="28" t="n">
        <x:f>IF(H16="","",IF(H16="Pronto",D16*F16,"Confira dados"))</x:f>
        <x:v>340</x:v>
      </x:c>
      <x:c r="H16" s="44" t="str">
        <x:f>IF(COUNTA(B16:E16)=0,"",IF(OR(B16="",C16="",E16=""),"Preencha a linha",IF(OR(ISNUMBER(FIND("*",C16)),ISNUMBER(FIND("?",C16)),ISNUMBER(FIND("~",C16)),ISNUMBER(FIND("&lt;",C16)),ISNUMBER(FIND("&gt;",C16)),ISNUMBER(FIND("=",C16))),"Retire sinais do nome",IF(C16&lt;&gt;TRIM(C16),"Retire espaços extras",IF(NOT(ISNUMBER(D16)),"Informe quantidade",IF(D16&lt;0,"Quantidade negativa",IF(AND(E16&lt;&gt;"g",E16&lt;&gt;"ml",E16&lt;&gt;"un"),"Confira unidade",IF(NOT(ISNUMBER(F16)),"Confira porções/código",IF(COUNTIFS('Compras'!$B$8:$B$37,C16,'Compras'!$C$8:$C$37,E16)=0,"Cadastre em Compras",IF(COUNTIFS('Compras'!$B$8:$B$37,C16,'Compras'!$C$8:$C$37,E16)&gt;1,"Cadastro duplicado","Pronto"))))))))))</x:f>
        <x:v>Pronto</x:v>
      </x:c>
      <x:c r="I16" s="3"/>
      <x:c r="J16" s="3"/>
    </x:row>
    <x:row r="17" ht="31" customHeight="1">
      <x:c r="A17" s="3"/>
      <x:c r="B17" s="42" t="str">
        <x:v>A</x:v>
      </x:c>
      <x:c r="C17" s="30" t="str">
        <x:v>Banana com casca</x:v>
      </x:c>
      <x:c r="D17" s="32" t="n">
        <x:v>2</x:v>
      </x:c>
      <x:c r="E17" s="42" t="str">
        <x:v>un</x:v>
      </x:c>
      <x:c r="F17" s="31" t="n">
        <x:f>IF(B17="","",IF(AND(B17&lt;&gt;"A",B17&lt;&gt;"B",B17&lt;&gt;"C"),"Confira código",INDEX($F$7:$F$9,MATCH(B17,$B$7:$B$9,0))))</x:f>
        <x:v>1</x:v>
      </x:c>
      <x:c r="G17" s="31" t="n">
        <x:f>IF(H17="","",IF(H17="Pronto",D17*F17,"Confira dados"))</x:f>
        <x:v>2</x:v>
      </x:c>
      <x:c r="H17" s="45" t="str">
        <x:f>IF(COUNTA(B17:E17)=0,"",IF(OR(B17="",C17="",E17=""),"Preencha a linha",IF(OR(ISNUMBER(FIND("*",C17)),ISNUMBER(FIND("?",C17)),ISNUMBER(FIND("~",C17)),ISNUMBER(FIND("&lt;",C17)),ISNUMBER(FIND("&gt;",C17)),ISNUMBER(FIND("=",C17))),"Retire sinais do nome",IF(C17&lt;&gt;TRIM(C17),"Retire espaços extras",IF(NOT(ISNUMBER(D17)),"Informe quantidade",IF(D17&lt;0,"Quantidade negativa",IF(AND(E17&lt;&gt;"g",E17&lt;&gt;"ml",E17&lt;&gt;"un"),"Confira unidade",IF(NOT(ISNUMBER(F17)),"Confira porções/código",IF(COUNTIFS('Compras'!$B$8:$B$37,C17,'Compras'!$C$8:$C$37,E17)=0,"Cadastre em Compras",IF(COUNTIFS('Compras'!$B$8:$B$37,C17,'Compras'!$C$8:$C$37,E17)&gt;1,"Cadastro duplicado","Pronto"))))))))))</x:f>
        <x:v>Pronto</x:v>
      </x:c>
      <x:c r="I17" s="3"/>
      <x:c r="J17" s="3"/>
    </x:row>
    <x:row r="18" ht="31" customHeight="1">
      <x:c r="A18" s="3"/>
      <x:c r="B18" s="42" t="str">
        <x:v>A</x:v>
      </x:c>
      <x:c r="C18" s="30" t="str">
        <x:v>Aveia</x:v>
      </x:c>
      <x:c r="D18" s="32" t="n">
        <x:v>40</x:v>
      </x:c>
      <x:c r="E18" s="42" t="str">
        <x:v>g</x:v>
      </x:c>
      <x:c r="F18" s="31" t="n">
        <x:f>IF(B18="","",IF(AND(B18&lt;&gt;"A",B18&lt;&gt;"B",B18&lt;&gt;"C"),"Confira código",INDEX($F$7:$F$9,MATCH(B18,$B$7:$B$9,0))))</x:f>
        <x:v>1</x:v>
      </x:c>
      <x:c r="G18" s="31" t="n">
        <x:f>IF(H18="","",IF(H18="Pronto",D18*F18,"Confira dados"))</x:f>
        <x:v>40</x:v>
      </x:c>
      <x:c r="H18" s="45" t="str">
        <x:f>IF(COUNTA(B18:E18)=0,"",IF(OR(B18="",C18="",E18=""),"Preencha a linha",IF(OR(ISNUMBER(FIND("*",C18)),ISNUMBER(FIND("?",C18)),ISNUMBER(FIND("~",C18)),ISNUMBER(FIND("&lt;",C18)),ISNUMBER(FIND("&gt;",C18)),ISNUMBER(FIND("=",C18))),"Retire sinais do nome",IF(C18&lt;&gt;TRIM(C18),"Retire espaços extras",IF(NOT(ISNUMBER(D18)),"Informe quantidade",IF(D18&lt;0,"Quantidade negativa",IF(AND(E18&lt;&gt;"g",E18&lt;&gt;"ml",E18&lt;&gt;"un"),"Confira unidade",IF(NOT(ISNUMBER(F18)),"Confira porções/código",IF(COUNTIFS('Compras'!$B$8:$B$37,C18,'Compras'!$C$8:$C$37,E18)=0,"Cadastre em Compras",IF(COUNTIFS('Compras'!$B$8:$B$37,C18,'Compras'!$C$8:$C$37,E18)&gt;1,"Cadastro duplicado","Pronto"))))))))))</x:f>
        <x:v>Pronto</x:v>
      </x:c>
      <x:c r="I18" s="3"/>
      <x:c r="J18" s="3"/>
    </x:row>
    <x:row r="19" ht="31" customHeight="1">
      <x:c r="A19" s="3"/>
      <x:c r="B19" s="42" t="str">
        <x:v>B</x:v>
      </x:c>
      <x:c r="C19" s="30" t="str">
        <x:v>Arroz cru</x:v>
      </x:c>
      <x:c r="D19" s="32" t="n">
        <x:v>120</x:v>
      </x:c>
      <x:c r="E19" s="42" t="str">
        <x:v>g</x:v>
      </x:c>
      <x:c r="F19" s="31" t="n">
        <x:f>IF(B19="","",IF(AND(B19&lt;&gt;"A",B19&lt;&gt;"B",B19&lt;&gt;"C"),"Confira código",INDEX($F$7:$F$9,MATCH(B19,$B$7:$B$9,0))))</x:f>
        <x:v>2</x:v>
      </x:c>
      <x:c r="G19" s="31" t="n">
        <x:f>IF(H19="","",IF(H19="Pronto",D19*F19,"Confira dados"))</x:f>
        <x:v>240</x:v>
      </x:c>
      <x:c r="H19" s="45" t="str">
        <x:f>IF(COUNTA(B19:E19)=0,"",IF(OR(B19="",C19="",E19=""),"Preencha a linha",IF(OR(ISNUMBER(FIND("*",C19)),ISNUMBER(FIND("?",C19)),ISNUMBER(FIND("~",C19)),ISNUMBER(FIND("&lt;",C19)),ISNUMBER(FIND("&gt;",C19)),ISNUMBER(FIND("=",C19))),"Retire sinais do nome",IF(C19&lt;&gt;TRIM(C19),"Retire espaços extras",IF(NOT(ISNUMBER(D19)),"Informe quantidade",IF(D19&lt;0,"Quantidade negativa",IF(AND(E19&lt;&gt;"g",E19&lt;&gt;"ml",E19&lt;&gt;"un"),"Confira unidade",IF(NOT(ISNUMBER(F19)),"Confira porções/código",IF(COUNTIFS('Compras'!$B$8:$B$37,C19,'Compras'!$C$8:$C$37,E19)=0,"Cadastre em Compras",IF(COUNTIFS('Compras'!$B$8:$B$37,C19,'Compras'!$C$8:$C$37,E19)&gt;1,"Cadastro duplicado","Pronto"))))))))))</x:f>
        <x:v>Pronto</x:v>
      </x:c>
      <x:c r="I19" s="3"/>
      <x:c r="J19" s="3"/>
    </x:row>
    <x:row r="20" ht="31" customHeight="1">
      <x:c r="A20" s="3"/>
      <x:c r="B20" s="42" t="str">
        <x:v>B</x:v>
      </x:c>
      <x:c r="C20" s="30" t="str">
        <x:v>Feijão cru</x:v>
      </x:c>
      <x:c r="D20" s="32" t="n">
        <x:v>100</x:v>
      </x:c>
      <x:c r="E20" s="42" t="str">
        <x:v>g</x:v>
      </x:c>
      <x:c r="F20" s="31" t="n">
        <x:f>IF(B20="","",IF(AND(B20&lt;&gt;"A",B20&lt;&gt;"B",B20&lt;&gt;"C"),"Confira código",INDEX($F$7:$F$9,MATCH(B20,$B$7:$B$9,0))))</x:f>
        <x:v>2</x:v>
      </x:c>
      <x:c r="G20" s="31" t="n">
        <x:f>IF(H20="","",IF(H20="Pronto",D20*F20,"Confira dados"))</x:f>
        <x:v>200</x:v>
      </x:c>
      <x:c r="H20" s="45" t="str">
        <x:f>IF(COUNTA(B20:E20)=0,"",IF(OR(B20="",C20="",E20=""),"Preencha a linha",IF(OR(ISNUMBER(FIND("*",C20)),ISNUMBER(FIND("?",C20)),ISNUMBER(FIND("~",C20)),ISNUMBER(FIND("&lt;",C20)),ISNUMBER(FIND("&gt;",C20)),ISNUMBER(FIND("=",C20))),"Retire sinais do nome",IF(C20&lt;&gt;TRIM(C20),"Retire espaços extras",IF(NOT(ISNUMBER(D20)),"Informe quantidade",IF(D20&lt;0,"Quantidade negativa",IF(AND(E20&lt;&gt;"g",E20&lt;&gt;"ml",E20&lt;&gt;"un"),"Confira unidade",IF(NOT(ISNUMBER(F20)),"Confira porções/código",IF(COUNTIFS('Compras'!$B$8:$B$37,C20,'Compras'!$C$8:$C$37,E20)=0,"Cadastre em Compras",IF(COUNTIFS('Compras'!$B$8:$B$37,C20,'Compras'!$C$8:$C$37,E20)&gt;1,"Cadastro duplicado","Pronto"))))))))))</x:f>
        <x:v>Pronto</x:v>
      </x:c>
      <x:c r="I20" s="3"/>
      <x:c r="J20" s="3"/>
    </x:row>
    <x:row r="21" ht="31" customHeight="1">
      <x:c r="A21" s="3"/>
      <x:c r="B21" s="42" t="str">
        <x:v>B</x:v>
      </x:c>
      <x:c r="C21" s="30" t="str">
        <x:v>Ovos</x:v>
      </x:c>
      <x:c r="D21" s="32" t="n">
        <x:v>4</x:v>
      </x:c>
      <x:c r="E21" s="42" t="str">
        <x:v>un</x:v>
      </x:c>
      <x:c r="F21" s="31" t="n">
        <x:f>IF(B21="","",IF(AND(B21&lt;&gt;"A",B21&lt;&gt;"B",B21&lt;&gt;"C"),"Confira código",INDEX($F$7:$F$9,MATCH(B21,$B$7:$B$9,0))))</x:f>
        <x:v>2</x:v>
      </x:c>
      <x:c r="G21" s="31" t="n">
        <x:f>IF(H21="","",IF(H21="Pronto",D21*F21,"Confira dados"))</x:f>
        <x:v>8</x:v>
      </x:c>
      <x:c r="H21" s="45" t="str">
        <x:f>IF(COUNTA(B21:E21)=0,"",IF(OR(B21="",C21="",E21=""),"Preencha a linha",IF(OR(ISNUMBER(FIND("*",C21)),ISNUMBER(FIND("?",C21)),ISNUMBER(FIND("~",C21)),ISNUMBER(FIND("&lt;",C21)),ISNUMBER(FIND("&gt;",C21)),ISNUMBER(FIND("=",C21))),"Retire sinais do nome",IF(C21&lt;&gt;TRIM(C21),"Retire espaços extras",IF(NOT(ISNUMBER(D21)),"Informe quantidade",IF(D21&lt;0,"Quantidade negativa",IF(AND(E21&lt;&gt;"g",E21&lt;&gt;"ml",E21&lt;&gt;"un"),"Confira unidade",IF(NOT(ISNUMBER(F21)),"Confira porções/código",IF(COUNTIFS('Compras'!$B$8:$B$37,C21,'Compras'!$C$8:$C$37,E21)=0,"Cadastre em Compras",IF(COUNTIFS('Compras'!$B$8:$B$37,C21,'Compras'!$C$8:$C$37,E21)&gt;1,"Cadastro duplicado","Pronto"))))))))))</x:f>
        <x:v>Pronto</x:v>
      </x:c>
      <x:c r="I21" s="3"/>
      <x:c r="J21" s="3"/>
    </x:row>
    <x:row r="22" ht="31" customHeight="1">
      <x:c r="A22" s="3"/>
      <x:c r="B22" s="42" t="str">
        <x:v>B</x:v>
      </x:c>
      <x:c r="C22" s="30" t="str">
        <x:v>Cenoura crua</x:v>
      </x:c>
      <x:c r="D22" s="32" t="n">
        <x:v>160</x:v>
      </x:c>
      <x:c r="E22" s="42" t="str">
        <x:v>g</x:v>
      </x:c>
      <x:c r="F22" s="31" t="n">
        <x:f>IF(B22="","",IF(AND(B22&lt;&gt;"A",B22&lt;&gt;"B",B22&lt;&gt;"C"),"Confira código",INDEX($F$7:$F$9,MATCH(B22,$B$7:$B$9,0))))</x:f>
        <x:v>2</x:v>
      </x:c>
      <x:c r="G22" s="31" t="n">
        <x:f>IF(H22="","",IF(H22="Pronto",D22*F22,"Confira dados"))</x:f>
        <x:v>320</x:v>
      </x:c>
      <x:c r="H22" s="45" t="str">
        <x:f>IF(COUNTA(B22:E22)=0,"",IF(OR(B22="",C22="",E22=""),"Preencha a linha",IF(OR(ISNUMBER(FIND("*",C22)),ISNUMBER(FIND("?",C22)),ISNUMBER(FIND("~",C22)),ISNUMBER(FIND("&lt;",C22)),ISNUMBER(FIND("&gt;",C22)),ISNUMBER(FIND("=",C22))),"Retire sinais do nome",IF(C22&lt;&gt;TRIM(C22),"Retire espaços extras",IF(NOT(ISNUMBER(D22)),"Informe quantidade",IF(D22&lt;0,"Quantidade negativa",IF(AND(E22&lt;&gt;"g",E22&lt;&gt;"ml",E22&lt;&gt;"un"),"Confira unidade",IF(NOT(ISNUMBER(F22)),"Confira porções/código",IF(COUNTIFS('Compras'!$B$8:$B$37,C22,'Compras'!$C$8:$C$37,E22)=0,"Cadastre em Compras",IF(COUNTIFS('Compras'!$B$8:$B$37,C22,'Compras'!$C$8:$C$37,E22)&gt;1,"Cadastro duplicado","Pronto"))))))))))</x:f>
        <x:v>Pronto</x:v>
      </x:c>
      <x:c r="I22" s="3"/>
      <x:c r="J22" s="3"/>
    </x:row>
    <x:row r="23" ht="31" customHeight="1">
      <x:c r="A23" s="3"/>
      <x:c r="B23" s="42" t="str">
        <x:v>B</x:v>
      </x:c>
      <x:c r="C23" s="30" t="str">
        <x:v>Óleo</x:v>
      </x:c>
      <x:c r="D23" s="32" t="n">
        <x:v>10</x:v>
      </x:c>
      <x:c r="E23" s="42" t="str">
        <x:v>ml</x:v>
      </x:c>
      <x:c r="F23" s="31" t="n">
        <x:f>IF(B23="","",IF(AND(B23&lt;&gt;"A",B23&lt;&gt;"B",B23&lt;&gt;"C"),"Confira código",INDEX($F$7:$F$9,MATCH(B23,$B$7:$B$9,0))))</x:f>
        <x:v>2</x:v>
      </x:c>
      <x:c r="G23" s="31" t="n">
        <x:f>IF(H23="","",IF(H23="Pronto",D23*F23,"Confira dados"))</x:f>
        <x:v>20</x:v>
      </x:c>
      <x:c r="H23" s="45" t="str">
        <x:f>IF(COUNTA(B23:E23)=0,"",IF(OR(B23="",C23="",E23=""),"Preencha a linha",IF(OR(ISNUMBER(FIND("*",C23)),ISNUMBER(FIND("?",C23)),ISNUMBER(FIND("~",C23)),ISNUMBER(FIND("&lt;",C23)),ISNUMBER(FIND("&gt;",C23)),ISNUMBER(FIND("=",C23))),"Retire sinais do nome",IF(C23&lt;&gt;TRIM(C23),"Retire espaços extras",IF(NOT(ISNUMBER(D23)),"Informe quantidade",IF(D23&lt;0,"Quantidade negativa",IF(AND(E23&lt;&gt;"g",E23&lt;&gt;"ml",E23&lt;&gt;"un"),"Confira unidade",IF(NOT(ISNUMBER(F23)),"Confira porções/código",IF(COUNTIFS('Compras'!$B$8:$B$37,C23,'Compras'!$C$8:$C$37,E23)=0,"Cadastre em Compras",IF(COUNTIFS('Compras'!$B$8:$B$37,C23,'Compras'!$C$8:$C$37,E23)&gt;1,"Cadastro duplicado","Pronto"))))))))))</x:f>
        <x:v>Pronto</x:v>
      </x:c>
      <x:c r="I23" s="3"/>
      <x:c r="J23" s="3"/>
    </x:row>
    <x:row r="24" ht="31" customHeight="1">
      <x:c r="A24" s="3"/>
      <x:c r="B24" s="42" t="str">
        <x:v>C</x:v>
      </x:c>
      <x:c r="C24" s="30" t="str">
        <x:v>Frango cru</x:v>
      </x:c>
      <x:c r="D24" s="32" t="n">
        <x:v>300</x:v>
      </x:c>
      <x:c r="E24" s="42" t="str">
        <x:v>g</x:v>
      </x:c>
      <x:c r="F24" s="31" t="n">
        <x:f>IF(B24="","",IF(AND(B24&lt;&gt;"A",B24&lt;&gt;"B",B24&lt;&gt;"C"),"Confira código",INDEX($F$7:$F$9,MATCH(B24,$B$7:$B$9,0))))</x:f>
        <x:v>2</x:v>
      </x:c>
      <x:c r="G24" s="31" t="n">
        <x:f>IF(H24="","",IF(H24="Pronto",D24*F24,"Confira dados"))</x:f>
        <x:v>600</x:v>
      </x:c>
      <x:c r="H24" s="45" t="str">
        <x:f>IF(COUNTA(B24:E24)=0,"",IF(OR(B24="",C24="",E24=""),"Preencha a linha",IF(OR(ISNUMBER(FIND("*",C24)),ISNUMBER(FIND("?",C24)),ISNUMBER(FIND("~",C24)),ISNUMBER(FIND("&lt;",C24)),ISNUMBER(FIND("&gt;",C24)),ISNUMBER(FIND("=",C24))),"Retire sinais do nome",IF(C24&lt;&gt;TRIM(C24),"Retire espaços extras",IF(NOT(ISNUMBER(D24)),"Informe quantidade",IF(D24&lt;0,"Quantidade negativa",IF(AND(E24&lt;&gt;"g",E24&lt;&gt;"ml",E24&lt;&gt;"un"),"Confira unidade",IF(NOT(ISNUMBER(F24)),"Confira porções/código",IF(COUNTIFS('Compras'!$B$8:$B$37,C24,'Compras'!$C$8:$C$37,E24)=0,"Cadastre em Compras",IF(COUNTIFS('Compras'!$B$8:$B$37,C24,'Compras'!$C$8:$C$37,E24)&gt;1,"Cadastro duplicado","Pronto"))))))))))</x:f>
        <x:v>Pronto</x:v>
      </x:c>
      <x:c r="I24" s="3"/>
      <x:c r="J24" s="3"/>
    </x:row>
    <x:row r="25" ht="31" customHeight="1">
      <x:c r="A25" s="3"/>
      <x:c r="B25" s="42" t="str">
        <x:v>C</x:v>
      </x:c>
      <x:c r="C25" s="30" t="str">
        <x:v>Arroz cru</x:v>
      </x:c>
      <x:c r="D25" s="32" t="n">
        <x:v>120</x:v>
      </x:c>
      <x:c r="E25" s="42" t="str">
        <x:v>g</x:v>
      </x:c>
      <x:c r="F25" s="31" t="n">
        <x:f>IF(B25="","",IF(AND(B25&lt;&gt;"A",B25&lt;&gt;"B",B25&lt;&gt;"C"),"Confira código",INDEX($F$7:$F$9,MATCH(B25,$B$7:$B$9,0))))</x:f>
        <x:v>2</x:v>
      </x:c>
      <x:c r="G25" s="31" t="n">
        <x:f>IF(H25="","",IF(H25="Pronto",D25*F25,"Confira dados"))</x:f>
        <x:v>240</x:v>
      </x:c>
      <x:c r="H25" s="45" t="str">
        <x:f>IF(COUNTA(B25:E25)=0,"",IF(OR(B25="",C25="",E25=""),"Preencha a linha",IF(OR(ISNUMBER(FIND("*",C25)),ISNUMBER(FIND("?",C25)),ISNUMBER(FIND("~",C25)),ISNUMBER(FIND("&lt;",C25)),ISNUMBER(FIND("&gt;",C25)),ISNUMBER(FIND("=",C25))),"Retire sinais do nome",IF(C25&lt;&gt;TRIM(C25),"Retire espaços extras",IF(NOT(ISNUMBER(D25)),"Informe quantidade",IF(D25&lt;0,"Quantidade negativa",IF(AND(E25&lt;&gt;"g",E25&lt;&gt;"ml",E25&lt;&gt;"un"),"Confira unidade",IF(NOT(ISNUMBER(F25)),"Confira porções/código",IF(COUNTIFS('Compras'!$B$8:$B$37,C25,'Compras'!$C$8:$C$37,E25)=0,"Cadastre em Compras",IF(COUNTIFS('Compras'!$B$8:$B$37,C25,'Compras'!$C$8:$C$37,E25)&gt;1,"Cadastro duplicado","Pronto"))))))))))</x:f>
        <x:v>Pronto</x:v>
      </x:c>
      <x:c r="I25" s="3"/>
      <x:c r="J25" s="3"/>
    </x:row>
    <x:row r="26" ht="31" customHeight="1">
      <x:c r="A26" s="3"/>
      <x:c r="B26" s="42" t="str">
        <x:v>C</x:v>
      </x:c>
      <x:c r="C26" s="30" t="str">
        <x:v>Abobrinha crua</x:v>
      </x:c>
      <x:c r="D26" s="32" t="n">
        <x:v>200</x:v>
      </x:c>
      <x:c r="E26" s="42" t="str">
        <x:v>g</x:v>
      </x:c>
      <x:c r="F26" s="31" t="n">
        <x:f>IF(B26="","",IF(AND(B26&lt;&gt;"A",B26&lt;&gt;"B",B26&lt;&gt;"C"),"Confira código",INDEX($F$7:$F$9,MATCH(B26,$B$7:$B$9,0))))</x:f>
        <x:v>2</x:v>
      </x:c>
      <x:c r="G26" s="31" t="n">
        <x:f>IF(H26="","",IF(H26="Pronto",D26*F26,"Confira dados"))</x:f>
        <x:v>400</x:v>
      </x:c>
      <x:c r="H26" s="45" t="str">
        <x:f>IF(COUNTA(B26:E26)=0,"",IF(OR(B26="",C26="",E26=""),"Preencha a linha",IF(OR(ISNUMBER(FIND("*",C26)),ISNUMBER(FIND("?",C26)),ISNUMBER(FIND("~",C26)),ISNUMBER(FIND("&lt;",C26)),ISNUMBER(FIND("&gt;",C26)),ISNUMBER(FIND("=",C26))),"Retire sinais do nome",IF(C26&lt;&gt;TRIM(C26),"Retire espaços extras",IF(NOT(ISNUMBER(D26)),"Informe quantidade",IF(D26&lt;0,"Quantidade negativa",IF(AND(E26&lt;&gt;"g",E26&lt;&gt;"ml",E26&lt;&gt;"un"),"Confira unidade",IF(NOT(ISNUMBER(F26)),"Confira porções/código",IF(COUNTIFS('Compras'!$B$8:$B$37,C26,'Compras'!$C$8:$C$37,E26)=0,"Cadastre em Compras",IF(COUNTIFS('Compras'!$B$8:$B$37,C26,'Compras'!$C$8:$C$37,E26)&gt;1,"Cadastro duplicado","Pronto"))))))))))</x:f>
        <x:v>Pronto</x:v>
      </x:c>
      <x:c r="I26" s="3"/>
      <x:c r="J26" s="3"/>
    </x:row>
    <x:row r="27" ht="31" customHeight="1">
      <x:c r="A27" s="3"/>
      <x:c r="B27" s="42" t="str">
        <x:v>C</x:v>
      </x:c>
      <x:c r="C27" s="30" t="str">
        <x:v>Óleo</x:v>
      </x:c>
      <x:c r="D27" s="32" t="n">
        <x:v>10</x:v>
      </x:c>
      <x:c r="E27" s="42" t="str">
        <x:v>ml</x:v>
      </x:c>
      <x:c r="F27" s="31" t="n">
        <x:f>IF(B27="","",IF(AND(B27&lt;&gt;"A",B27&lt;&gt;"B",B27&lt;&gt;"C"),"Confira código",INDEX($F$7:$F$9,MATCH(B27,$B$7:$B$9,0))))</x:f>
        <x:v>2</x:v>
      </x:c>
      <x:c r="G27" s="31" t="n">
        <x:f>IF(H27="","",IF(H27="Pronto",D27*F27,"Confira dados"))</x:f>
        <x:v>20</x:v>
      </x:c>
      <x:c r="H27" s="45" t="str">
        <x:f>IF(COUNTA(B27:E27)=0,"",IF(OR(B27="",C27="",E27=""),"Preencha a linha",IF(OR(ISNUMBER(FIND("*",C27)),ISNUMBER(FIND("?",C27)),ISNUMBER(FIND("~",C27)),ISNUMBER(FIND("&lt;",C27)),ISNUMBER(FIND("&gt;",C27)),ISNUMBER(FIND("=",C27))),"Retire sinais do nome",IF(C27&lt;&gt;TRIM(C27),"Retire espaços extras",IF(NOT(ISNUMBER(D27)),"Informe quantidade",IF(D27&lt;0,"Quantidade negativa",IF(AND(E27&lt;&gt;"g",E27&lt;&gt;"ml",E27&lt;&gt;"un"),"Confira unidade",IF(NOT(ISNUMBER(F27)),"Confira porções/código",IF(COUNTIFS('Compras'!$B$8:$B$37,C27,'Compras'!$C$8:$C$37,E27)=0,"Cadastre em Compras",IF(COUNTIFS('Compras'!$B$8:$B$37,C27,'Compras'!$C$8:$C$37,E27)&gt;1,"Cadastro duplicado","Pronto"))))))))))</x:f>
        <x:v>Pronto</x:v>
      </x:c>
      <x:c r="I27" s="3"/>
      <x:c r="J27" s="3"/>
    </x:row>
    <x:row r="28" ht="31" customHeight="1">
      <x:c r="A28" s="3"/>
      <x:c r="B28" s="42"/>
      <x:c r="C28" s="30"/>
      <x:c r="D28" s="32"/>
      <x:c r="E28" s="42"/>
      <x:c r="F28" s="31" t="str">
        <x:f>IF(B28="","",IF(AND(B28&lt;&gt;"A",B28&lt;&gt;"B",B28&lt;&gt;"C"),"Confira código",INDEX($F$7:$F$9,MATCH(B28,$B$7:$B$9,0))))</x:f>
      </x:c>
      <x:c r="G28" s="31" t="str">
        <x:f>IF(H28="","",IF(H28="Pronto",D28*F28,"Confira dados"))</x:f>
      </x:c>
      <x:c r="H28" s="45" t="str">
        <x:f>IF(COUNTA(B28:E28)=0,"",IF(OR(B28="",C28="",E28=""),"Preencha a linha",IF(OR(ISNUMBER(FIND("*",C28)),ISNUMBER(FIND("?",C28)),ISNUMBER(FIND("~",C28)),ISNUMBER(FIND("&lt;",C28)),ISNUMBER(FIND("&gt;",C28)),ISNUMBER(FIND("=",C28))),"Retire sinais do nome",IF(C28&lt;&gt;TRIM(C28),"Retire espaços extras",IF(NOT(ISNUMBER(D28)),"Informe quantidade",IF(D28&lt;0,"Quantidade negativa",IF(AND(E28&lt;&gt;"g",E28&lt;&gt;"ml",E28&lt;&gt;"un"),"Confira unidade",IF(NOT(ISNUMBER(F28)),"Confira porções/código",IF(COUNTIFS('Compras'!$B$8:$B$37,C28,'Compras'!$C$8:$C$37,E28)=0,"Cadastre em Compras",IF(COUNTIFS('Compras'!$B$8:$B$37,C28,'Compras'!$C$8:$C$37,E28)&gt;1,"Cadastro duplicado","Pronto"))))))))))</x:f>
      </x:c>
      <x:c r="I28" s="3"/>
      <x:c r="J28" s="3"/>
    </x:row>
    <x:row r="29" ht="31" customHeight="1">
      <x:c r="A29" s="3"/>
      <x:c r="B29" s="42"/>
      <x:c r="C29" s="30"/>
      <x:c r="D29" s="32"/>
      <x:c r="E29" s="42"/>
      <x:c r="F29" s="31" t="str">
        <x:f>IF(B29="","",IF(AND(B29&lt;&gt;"A",B29&lt;&gt;"B",B29&lt;&gt;"C"),"Confira código",INDEX($F$7:$F$9,MATCH(B29,$B$7:$B$9,0))))</x:f>
      </x:c>
      <x:c r="G29" s="31" t="str">
        <x:f>IF(H29="","",IF(H29="Pronto",D29*F29,"Confira dados"))</x:f>
      </x:c>
      <x:c r="H29" s="45" t="str">
        <x:f>IF(COUNTA(B29:E29)=0,"",IF(OR(B29="",C29="",E29=""),"Preencha a linha",IF(OR(ISNUMBER(FIND("*",C29)),ISNUMBER(FIND("?",C29)),ISNUMBER(FIND("~",C29)),ISNUMBER(FIND("&lt;",C29)),ISNUMBER(FIND("&gt;",C29)),ISNUMBER(FIND("=",C29))),"Retire sinais do nome",IF(C29&lt;&gt;TRIM(C29),"Retire espaços extras",IF(NOT(ISNUMBER(D29)),"Informe quantidade",IF(D29&lt;0,"Quantidade negativa",IF(AND(E29&lt;&gt;"g",E29&lt;&gt;"ml",E29&lt;&gt;"un"),"Confira unidade",IF(NOT(ISNUMBER(F29)),"Confira porções/código",IF(COUNTIFS('Compras'!$B$8:$B$37,C29,'Compras'!$C$8:$C$37,E29)=0,"Cadastre em Compras",IF(COUNTIFS('Compras'!$B$8:$B$37,C29,'Compras'!$C$8:$C$37,E29)&gt;1,"Cadastro duplicado","Pronto"))))))))))</x:f>
      </x:c>
      <x:c r="I29" s="3"/>
      <x:c r="J29" s="3"/>
    </x:row>
    <x:row r="30" ht="31" customHeight="1">
      <x:c r="A30" s="3"/>
      <x:c r="B30" s="42"/>
      <x:c r="C30" s="30"/>
      <x:c r="D30" s="32"/>
      <x:c r="E30" s="42"/>
      <x:c r="F30" s="31" t="str">
        <x:f>IF(B30="","",IF(AND(B30&lt;&gt;"A",B30&lt;&gt;"B",B30&lt;&gt;"C"),"Confira código",INDEX($F$7:$F$9,MATCH(B30,$B$7:$B$9,0))))</x:f>
      </x:c>
      <x:c r="G30" s="31" t="str">
        <x:f>IF(H30="","",IF(H30="Pronto",D30*F30,"Confira dados"))</x:f>
      </x:c>
      <x:c r="H30" s="45" t="str">
        <x:f>IF(COUNTA(B30:E30)=0,"",IF(OR(B30="",C30="",E30=""),"Preencha a linha",IF(OR(ISNUMBER(FIND("*",C30)),ISNUMBER(FIND("?",C30)),ISNUMBER(FIND("~",C30)),ISNUMBER(FIND("&lt;",C30)),ISNUMBER(FIND("&gt;",C30)),ISNUMBER(FIND("=",C30))),"Retire sinais do nome",IF(C30&lt;&gt;TRIM(C30),"Retire espaços extras",IF(NOT(ISNUMBER(D30)),"Informe quantidade",IF(D30&lt;0,"Quantidade negativa",IF(AND(E30&lt;&gt;"g",E30&lt;&gt;"ml",E30&lt;&gt;"un"),"Confira unidade",IF(NOT(ISNUMBER(F30)),"Confira porções/código",IF(COUNTIFS('Compras'!$B$8:$B$37,C30,'Compras'!$C$8:$C$37,E30)=0,"Cadastre em Compras",IF(COUNTIFS('Compras'!$B$8:$B$37,C30,'Compras'!$C$8:$C$37,E30)&gt;1,"Cadastro duplicado","Pronto"))))))))))</x:f>
      </x:c>
      <x:c r="I30" s="3"/>
      <x:c r="J30" s="3"/>
    </x:row>
    <x:row r="31" ht="31" customHeight="1">
      <x:c r="A31" s="3"/>
      <x:c r="B31" s="42"/>
      <x:c r="C31" s="30"/>
      <x:c r="D31" s="32"/>
      <x:c r="E31" s="42"/>
      <x:c r="F31" s="31" t="str">
        <x:f>IF(B31="","",IF(AND(B31&lt;&gt;"A",B31&lt;&gt;"B",B31&lt;&gt;"C"),"Confira código",INDEX($F$7:$F$9,MATCH(B31,$B$7:$B$9,0))))</x:f>
      </x:c>
      <x:c r="G31" s="31" t="str">
        <x:f>IF(H31="","",IF(H31="Pronto",D31*F31,"Confira dados"))</x:f>
      </x:c>
      <x:c r="H31" s="45" t="str">
        <x:f>IF(COUNTA(B31:E31)=0,"",IF(OR(B31="",C31="",E31=""),"Preencha a linha",IF(OR(ISNUMBER(FIND("*",C31)),ISNUMBER(FIND("?",C31)),ISNUMBER(FIND("~",C31)),ISNUMBER(FIND("&lt;",C31)),ISNUMBER(FIND("&gt;",C31)),ISNUMBER(FIND("=",C31))),"Retire sinais do nome",IF(C31&lt;&gt;TRIM(C31),"Retire espaços extras",IF(NOT(ISNUMBER(D31)),"Informe quantidade",IF(D31&lt;0,"Quantidade negativa",IF(AND(E31&lt;&gt;"g",E31&lt;&gt;"ml",E31&lt;&gt;"un"),"Confira unidade",IF(NOT(ISNUMBER(F31)),"Confira porções/código",IF(COUNTIFS('Compras'!$B$8:$B$37,C31,'Compras'!$C$8:$C$37,E31)=0,"Cadastre em Compras",IF(COUNTIFS('Compras'!$B$8:$B$37,C31,'Compras'!$C$8:$C$37,E31)&gt;1,"Cadastro duplicado","Pronto"))))))))))</x:f>
      </x:c>
      <x:c r="I31" s="3"/>
      <x:c r="J31" s="3"/>
    </x:row>
    <x:row r="32" ht="31" customHeight="1">
      <x:c r="A32" s="3"/>
      <x:c r="B32" s="42"/>
      <x:c r="C32" s="30"/>
      <x:c r="D32" s="32"/>
      <x:c r="E32" s="42"/>
      <x:c r="F32" s="31" t="str">
        <x:f>IF(B32="","",IF(AND(B32&lt;&gt;"A",B32&lt;&gt;"B",B32&lt;&gt;"C"),"Confira código",INDEX($F$7:$F$9,MATCH(B32,$B$7:$B$9,0))))</x:f>
      </x:c>
      <x:c r="G32" s="31" t="str">
        <x:f>IF(H32="","",IF(H32="Pronto",D32*F32,"Confira dados"))</x:f>
      </x:c>
      <x:c r="H32" s="45" t="str">
        <x:f>IF(COUNTA(B32:E32)=0,"",IF(OR(B32="",C32="",E32=""),"Preencha a linha",IF(OR(ISNUMBER(FIND("*",C32)),ISNUMBER(FIND("?",C32)),ISNUMBER(FIND("~",C32)),ISNUMBER(FIND("&lt;",C32)),ISNUMBER(FIND("&gt;",C32)),ISNUMBER(FIND("=",C32))),"Retire sinais do nome",IF(C32&lt;&gt;TRIM(C32),"Retire espaços extras",IF(NOT(ISNUMBER(D32)),"Informe quantidade",IF(D32&lt;0,"Quantidade negativa",IF(AND(E32&lt;&gt;"g",E32&lt;&gt;"ml",E32&lt;&gt;"un"),"Confira unidade",IF(NOT(ISNUMBER(F32)),"Confira porções/código",IF(COUNTIFS('Compras'!$B$8:$B$37,C32,'Compras'!$C$8:$C$37,E32)=0,"Cadastre em Compras",IF(COUNTIFS('Compras'!$B$8:$B$37,C32,'Compras'!$C$8:$C$37,E32)&gt;1,"Cadastro duplicado","Pronto"))))))))))</x:f>
      </x:c>
      <x:c r="I32" s="3"/>
      <x:c r="J32" s="3"/>
    </x:row>
    <x:row r="33" ht="31" customHeight="1">
      <x:c r="A33" s="3"/>
      <x:c r="B33" s="42"/>
      <x:c r="C33" s="30"/>
      <x:c r="D33" s="32"/>
      <x:c r="E33" s="42"/>
      <x:c r="F33" s="31" t="str">
        <x:f>IF(B33="","",IF(AND(B33&lt;&gt;"A",B33&lt;&gt;"B",B33&lt;&gt;"C"),"Confira código",INDEX($F$7:$F$9,MATCH(B33,$B$7:$B$9,0))))</x:f>
      </x:c>
      <x:c r="G33" s="31" t="str">
        <x:f>IF(H33="","",IF(H33="Pronto",D33*F33,"Confira dados"))</x:f>
      </x:c>
      <x:c r="H33" s="45" t="str">
        <x:f>IF(COUNTA(B33:E33)=0,"",IF(OR(B33="",C33="",E33=""),"Preencha a linha",IF(OR(ISNUMBER(FIND("*",C33)),ISNUMBER(FIND("?",C33)),ISNUMBER(FIND("~",C33)),ISNUMBER(FIND("&lt;",C33)),ISNUMBER(FIND("&gt;",C33)),ISNUMBER(FIND("=",C33))),"Retire sinais do nome",IF(C33&lt;&gt;TRIM(C33),"Retire espaços extras",IF(NOT(ISNUMBER(D33)),"Informe quantidade",IF(D33&lt;0,"Quantidade negativa",IF(AND(E33&lt;&gt;"g",E33&lt;&gt;"ml",E33&lt;&gt;"un"),"Confira unidade",IF(NOT(ISNUMBER(F33)),"Confira porções/código",IF(COUNTIFS('Compras'!$B$8:$B$37,C33,'Compras'!$C$8:$C$37,E33)=0,"Cadastre em Compras",IF(COUNTIFS('Compras'!$B$8:$B$37,C33,'Compras'!$C$8:$C$37,E33)&gt;1,"Cadastro duplicado","Pronto"))))))))))</x:f>
      </x:c>
      <x:c r="I33" s="3"/>
      <x:c r="J33" s="3"/>
    </x:row>
    <x:row r="34" ht="31" customHeight="1">
      <x:c r="A34" s="3"/>
      <x:c r="B34" s="42"/>
      <x:c r="C34" s="30"/>
      <x:c r="D34" s="32"/>
      <x:c r="E34" s="42"/>
      <x:c r="F34" s="31" t="str">
        <x:f>IF(B34="","",IF(AND(B34&lt;&gt;"A",B34&lt;&gt;"B",B34&lt;&gt;"C"),"Confira código",INDEX($F$7:$F$9,MATCH(B34,$B$7:$B$9,0))))</x:f>
      </x:c>
      <x:c r="G34" s="31" t="str">
        <x:f>IF(H34="","",IF(H34="Pronto",D34*F34,"Confira dados"))</x:f>
      </x:c>
      <x:c r="H34" s="45" t="str">
        <x:f>IF(COUNTA(B34:E34)=0,"",IF(OR(B34="",C34="",E34=""),"Preencha a linha",IF(OR(ISNUMBER(FIND("*",C34)),ISNUMBER(FIND("?",C34)),ISNUMBER(FIND("~",C34)),ISNUMBER(FIND("&lt;",C34)),ISNUMBER(FIND("&gt;",C34)),ISNUMBER(FIND("=",C34))),"Retire sinais do nome",IF(C34&lt;&gt;TRIM(C34),"Retire espaços extras",IF(NOT(ISNUMBER(D34)),"Informe quantidade",IF(D34&lt;0,"Quantidade negativa",IF(AND(E34&lt;&gt;"g",E34&lt;&gt;"ml",E34&lt;&gt;"un"),"Confira unidade",IF(NOT(ISNUMBER(F34)),"Confira porções/código",IF(COUNTIFS('Compras'!$B$8:$B$37,C34,'Compras'!$C$8:$C$37,E34)=0,"Cadastre em Compras",IF(COUNTIFS('Compras'!$B$8:$B$37,C34,'Compras'!$C$8:$C$37,E34)&gt;1,"Cadastro duplicado","Pronto"))))))))))</x:f>
      </x:c>
      <x:c r="I34" s="3"/>
      <x:c r="J34" s="3"/>
    </x:row>
    <x:row r="35" ht="31" customHeight="1">
      <x:c r="A35" s="3"/>
      <x:c r="B35" s="42"/>
      <x:c r="C35" s="30"/>
      <x:c r="D35" s="32"/>
      <x:c r="E35" s="42"/>
      <x:c r="F35" s="31" t="str">
        <x:f>IF(B35="","",IF(AND(B35&lt;&gt;"A",B35&lt;&gt;"B",B35&lt;&gt;"C"),"Confira código",INDEX($F$7:$F$9,MATCH(B35,$B$7:$B$9,0))))</x:f>
      </x:c>
      <x:c r="G35" s="31" t="str">
        <x:f>IF(H35="","",IF(H35="Pronto",D35*F35,"Confira dados"))</x:f>
      </x:c>
      <x:c r="H35" s="45" t="str">
        <x:f>IF(COUNTA(B35:E35)=0,"",IF(OR(B35="",C35="",E35=""),"Preencha a linha",IF(OR(ISNUMBER(FIND("*",C35)),ISNUMBER(FIND("?",C35)),ISNUMBER(FIND("~",C35)),ISNUMBER(FIND("&lt;",C35)),ISNUMBER(FIND("&gt;",C35)),ISNUMBER(FIND("=",C35))),"Retire sinais do nome",IF(C35&lt;&gt;TRIM(C35),"Retire espaços extras",IF(NOT(ISNUMBER(D35)),"Informe quantidade",IF(D35&lt;0,"Quantidade negativa",IF(AND(E35&lt;&gt;"g",E35&lt;&gt;"ml",E35&lt;&gt;"un"),"Confira unidade",IF(NOT(ISNUMBER(F35)),"Confira porções/código",IF(COUNTIFS('Compras'!$B$8:$B$37,C35,'Compras'!$C$8:$C$37,E35)=0,"Cadastre em Compras",IF(COUNTIFS('Compras'!$B$8:$B$37,C35,'Compras'!$C$8:$C$37,E35)&gt;1,"Cadastro duplicado","Pronto"))))))))))</x:f>
      </x:c>
      <x:c r="I35" s="3"/>
      <x:c r="J35" s="3"/>
    </x:row>
    <x:row r="36" ht="31" customHeight="1">
      <x:c r="A36" s="3"/>
      <x:c r="B36" s="42"/>
      <x:c r="C36" s="30"/>
      <x:c r="D36" s="32"/>
      <x:c r="E36" s="42"/>
      <x:c r="F36" s="31" t="str">
        <x:f>IF(B36="","",IF(AND(B36&lt;&gt;"A",B36&lt;&gt;"B",B36&lt;&gt;"C"),"Confira código",INDEX($F$7:$F$9,MATCH(B36,$B$7:$B$9,0))))</x:f>
      </x:c>
      <x:c r="G36" s="31" t="str">
        <x:f>IF(H36="","",IF(H36="Pronto",D36*F36,"Confira dados"))</x:f>
      </x:c>
      <x:c r="H36" s="45" t="str">
        <x:f>IF(COUNTA(B36:E36)=0,"",IF(OR(B36="",C36="",E36=""),"Preencha a linha",IF(OR(ISNUMBER(FIND("*",C36)),ISNUMBER(FIND("?",C36)),ISNUMBER(FIND("~",C36)),ISNUMBER(FIND("&lt;",C36)),ISNUMBER(FIND("&gt;",C36)),ISNUMBER(FIND("=",C36))),"Retire sinais do nome",IF(C36&lt;&gt;TRIM(C36),"Retire espaços extras",IF(NOT(ISNUMBER(D36)),"Informe quantidade",IF(D36&lt;0,"Quantidade negativa",IF(AND(E36&lt;&gt;"g",E36&lt;&gt;"ml",E36&lt;&gt;"un"),"Confira unidade",IF(NOT(ISNUMBER(F36)),"Confira porções/código",IF(COUNTIFS('Compras'!$B$8:$B$37,C36,'Compras'!$C$8:$C$37,E36)=0,"Cadastre em Compras",IF(COUNTIFS('Compras'!$B$8:$B$37,C36,'Compras'!$C$8:$C$37,E36)&gt;1,"Cadastro duplicado","Pronto"))))))))))</x:f>
      </x:c>
      <x:c r="I36" s="3"/>
      <x:c r="J36" s="3"/>
    </x:row>
    <x:row r="37" ht="31" customHeight="1">
      <x:c r="A37" s="3"/>
      <x:c r="B37" s="42"/>
      <x:c r="C37" s="30"/>
      <x:c r="D37" s="32"/>
      <x:c r="E37" s="42"/>
      <x:c r="F37" s="31" t="str">
        <x:f>IF(B37="","",IF(AND(B37&lt;&gt;"A",B37&lt;&gt;"B",B37&lt;&gt;"C"),"Confira código",INDEX($F$7:$F$9,MATCH(B37,$B$7:$B$9,0))))</x:f>
      </x:c>
      <x:c r="G37" s="31" t="str">
        <x:f>IF(H37="","",IF(H37="Pronto",D37*F37,"Confira dados"))</x:f>
      </x:c>
      <x:c r="H37" s="45" t="str">
        <x:f>IF(COUNTA(B37:E37)=0,"",IF(OR(B37="",C37="",E37=""),"Preencha a linha",IF(OR(ISNUMBER(FIND("*",C37)),ISNUMBER(FIND("?",C37)),ISNUMBER(FIND("~",C37)),ISNUMBER(FIND("&lt;",C37)),ISNUMBER(FIND("&gt;",C37)),ISNUMBER(FIND("=",C37))),"Retire sinais do nome",IF(C37&lt;&gt;TRIM(C37),"Retire espaços extras",IF(NOT(ISNUMBER(D37)),"Informe quantidade",IF(D37&lt;0,"Quantidade negativa",IF(AND(E37&lt;&gt;"g",E37&lt;&gt;"ml",E37&lt;&gt;"un"),"Confira unidade",IF(NOT(ISNUMBER(F37)),"Confira porções/código",IF(COUNTIFS('Compras'!$B$8:$B$37,C37,'Compras'!$C$8:$C$37,E37)=0,"Cadastre em Compras",IF(COUNTIFS('Compras'!$B$8:$B$37,C37,'Compras'!$C$8:$C$37,E37)&gt;1,"Cadastro duplicado","Pronto"))))))))))</x:f>
      </x:c>
      <x:c r="I37" s="3"/>
      <x:c r="J37" s="3"/>
    </x:row>
    <x:row r="38" ht="31" customHeight="1">
      <x:c r="A38" s="3"/>
      <x:c r="B38" s="42"/>
      <x:c r="C38" s="30"/>
      <x:c r="D38" s="32"/>
      <x:c r="E38" s="42"/>
      <x:c r="F38" s="31" t="str">
        <x:f>IF(B38="","",IF(AND(B38&lt;&gt;"A",B38&lt;&gt;"B",B38&lt;&gt;"C"),"Confira código",INDEX($F$7:$F$9,MATCH(B38,$B$7:$B$9,0))))</x:f>
      </x:c>
      <x:c r="G38" s="31" t="str">
        <x:f>IF(H38="","",IF(H38="Pronto",D38*F38,"Confira dados"))</x:f>
      </x:c>
      <x:c r="H38" s="45" t="str">
        <x:f>IF(COUNTA(B38:E38)=0,"",IF(OR(B38="",C38="",E38=""),"Preencha a linha",IF(OR(ISNUMBER(FIND("*",C38)),ISNUMBER(FIND("?",C38)),ISNUMBER(FIND("~",C38)),ISNUMBER(FIND("&lt;",C38)),ISNUMBER(FIND("&gt;",C38)),ISNUMBER(FIND("=",C38))),"Retire sinais do nome",IF(C38&lt;&gt;TRIM(C38),"Retire espaços extras",IF(NOT(ISNUMBER(D38)),"Informe quantidade",IF(D38&lt;0,"Quantidade negativa",IF(AND(E38&lt;&gt;"g",E38&lt;&gt;"ml",E38&lt;&gt;"un"),"Confira unidade",IF(NOT(ISNUMBER(F38)),"Confira porções/código",IF(COUNTIFS('Compras'!$B$8:$B$37,C38,'Compras'!$C$8:$C$37,E38)=0,"Cadastre em Compras",IF(COUNTIFS('Compras'!$B$8:$B$37,C38,'Compras'!$C$8:$C$37,E38)&gt;1,"Cadastro duplicado","Pronto"))))))))))</x:f>
      </x:c>
      <x:c r="I38" s="3"/>
      <x:c r="J38" s="3"/>
    </x:row>
    <x:row r="39" ht="31" customHeight="1">
      <x:c r="A39" s="3"/>
      <x:c r="B39" s="42"/>
      <x:c r="C39" s="30"/>
      <x:c r="D39" s="32"/>
      <x:c r="E39" s="42"/>
      <x:c r="F39" s="31" t="str">
        <x:f>IF(B39="","",IF(AND(B39&lt;&gt;"A",B39&lt;&gt;"B",B39&lt;&gt;"C"),"Confira código",INDEX($F$7:$F$9,MATCH(B39,$B$7:$B$9,0))))</x:f>
      </x:c>
      <x:c r="G39" s="31" t="str">
        <x:f>IF(H39="","",IF(H39="Pronto",D39*F39,"Confira dados"))</x:f>
      </x:c>
      <x:c r="H39" s="45" t="str">
        <x:f>IF(COUNTA(B39:E39)=0,"",IF(OR(B39="",C39="",E39=""),"Preencha a linha",IF(OR(ISNUMBER(FIND("*",C39)),ISNUMBER(FIND("?",C39)),ISNUMBER(FIND("~",C39)),ISNUMBER(FIND("&lt;",C39)),ISNUMBER(FIND("&gt;",C39)),ISNUMBER(FIND("=",C39))),"Retire sinais do nome",IF(C39&lt;&gt;TRIM(C39),"Retire espaços extras",IF(NOT(ISNUMBER(D39)),"Informe quantidade",IF(D39&lt;0,"Quantidade negativa",IF(AND(E39&lt;&gt;"g",E39&lt;&gt;"ml",E39&lt;&gt;"un"),"Confira unidade",IF(NOT(ISNUMBER(F39)),"Confira porções/código",IF(COUNTIFS('Compras'!$B$8:$B$37,C39,'Compras'!$C$8:$C$37,E39)=0,"Cadastre em Compras",IF(COUNTIFS('Compras'!$B$8:$B$37,C39,'Compras'!$C$8:$C$37,E39)&gt;1,"Cadastro duplicado","Pronto"))))))))))</x:f>
      </x:c>
      <x:c r="I39" s="3"/>
      <x:c r="J39" s="3"/>
    </x:row>
    <x:row r="40" ht="31" customHeight="1">
      <x:c r="A40" s="3"/>
      <x:c r="B40" s="42"/>
      <x:c r="C40" s="30"/>
      <x:c r="D40" s="32"/>
      <x:c r="E40" s="42"/>
      <x:c r="F40" s="31" t="str">
        <x:f>IF(B40="","",IF(AND(B40&lt;&gt;"A",B40&lt;&gt;"B",B40&lt;&gt;"C"),"Confira código",INDEX($F$7:$F$9,MATCH(B40,$B$7:$B$9,0))))</x:f>
      </x:c>
      <x:c r="G40" s="31" t="str">
        <x:f>IF(H40="","",IF(H40="Pronto",D40*F40,"Confira dados"))</x:f>
      </x:c>
      <x:c r="H40" s="45" t="str">
        <x:f>IF(COUNTA(B40:E40)=0,"",IF(OR(B40="",C40="",E40=""),"Preencha a linha",IF(OR(ISNUMBER(FIND("*",C40)),ISNUMBER(FIND("?",C40)),ISNUMBER(FIND("~",C40)),ISNUMBER(FIND("&lt;",C40)),ISNUMBER(FIND("&gt;",C40)),ISNUMBER(FIND("=",C40))),"Retire sinais do nome",IF(C40&lt;&gt;TRIM(C40),"Retire espaços extras",IF(NOT(ISNUMBER(D40)),"Informe quantidade",IF(D40&lt;0,"Quantidade negativa",IF(AND(E40&lt;&gt;"g",E40&lt;&gt;"ml",E40&lt;&gt;"un"),"Confira unidade",IF(NOT(ISNUMBER(F40)),"Confira porções/código",IF(COUNTIFS('Compras'!$B$8:$B$37,C40,'Compras'!$C$8:$C$37,E40)=0,"Cadastre em Compras",IF(COUNTIFS('Compras'!$B$8:$B$37,C40,'Compras'!$C$8:$C$37,E40)&gt;1,"Cadastro duplicado","Pronto"))))))))))</x:f>
      </x:c>
      <x:c r="I40" s="3"/>
      <x:c r="J40" s="3"/>
    </x:row>
    <x:row r="41" ht="31" customHeight="1">
      <x:c r="A41" s="3"/>
      <x:c r="B41" s="42"/>
      <x:c r="C41" s="30"/>
      <x:c r="D41" s="32"/>
      <x:c r="E41" s="42"/>
      <x:c r="F41" s="31" t="str">
        <x:f>IF(B41="","",IF(AND(B41&lt;&gt;"A",B41&lt;&gt;"B",B41&lt;&gt;"C"),"Confira código",INDEX($F$7:$F$9,MATCH(B41,$B$7:$B$9,0))))</x:f>
      </x:c>
      <x:c r="G41" s="31" t="str">
        <x:f>IF(H41="","",IF(H41="Pronto",D41*F41,"Confira dados"))</x:f>
      </x:c>
      <x:c r="H41" s="45" t="str">
        <x:f>IF(COUNTA(B41:E41)=0,"",IF(OR(B41="",C41="",E41=""),"Preencha a linha",IF(OR(ISNUMBER(FIND("*",C41)),ISNUMBER(FIND("?",C41)),ISNUMBER(FIND("~",C41)),ISNUMBER(FIND("&lt;",C41)),ISNUMBER(FIND("&gt;",C41)),ISNUMBER(FIND("=",C41))),"Retire sinais do nome",IF(C41&lt;&gt;TRIM(C41),"Retire espaços extras",IF(NOT(ISNUMBER(D41)),"Informe quantidade",IF(D41&lt;0,"Quantidade negativa",IF(AND(E41&lt;&gt;"g",E41&lt;&gt;"ml",E41&lt;&gt;"un"),"Confira unidade",IF(NOT(ISNUMBER(F41)),"Confira porções/código",IF(COUNTIFS('Compras'!$B$8:$B$37,C41,'Compras'!$C$8:$C$37,E41)=0,"Cadastre em Compras",IF(COUNTIFS('Compras'!$B$8:$B$37,C41,'Compras'!$C$8:$C$37,E41)&gt;1,"Cadastro duplicado","Pronto"))))))))))</x:f>
      </x:c>
      <x:c r="I41" s="3"/>
      <x:c r="J41" s="3"/>
    </x:row>
    <x:row r="42" ht="31" customHeight="1">
      <x:c r="A42" s="3"/>
      <x:c r="B42" s="42"/>
      <x:c r="C42" s="30"/>
      <x:c r="D42" s="32"/>
      <x:c r="E42" s="42"/>
      <x:c r="F42" s="31" t="str">
        <x:f>IF(B42="","",IF(AND(B42&lt;&gt;"A",B42&lt;&gt;"B",B42&lt;&gt;"C"),"Confira código",INDEX($F$7:$F$9,MATCH(B42,$B$7:$B$9,0))))</x:f>
      </x:c>
      <x:c r="G42" s="31" t="str">
        <x:f>IF(H42="","",IF(H42="Pronto",D42*F42,"Confira dados"))</x:f>
      </x:c>
      <x:c r="H42" s="45" t="str">
        <x:f>IF(COUNTA(B42:E42)=0,"",IF(OR(B42="",C42="",E42=""),"Preencha a linha",IF(OR(ISNUMBER(FIND("*",C42)),ISNUMBER(FIND("?",C42)),ISNUMBER(FIND("~",C42)),ISNUMBER(FIND("&lt;",C42)),ISNUMBER(FIND("&gt;",C42)),ISNUMBER(FIND("=",C42))),"Retire sinais do nome",IF(C42&lt;&gt;TRIM(C42),"Retire espaços extras",IF(NOT(ISNUMBER(D42)),"Informe quantidade",IF(D42&lt;0,"Quantidade negativa",IF(AND(E42&lt;&gt;"g",E42&lt;&gt;"ml",E42&lt;&gt;"un"),"Confira unidade",IF(NOT(ISNUMBER(F42)),"Confira porções/código",IF(COUNTIFS('Compras'!$B$8:$B$37,C42,'Compras'!$C$8:$C$37,E42)=0,"Cadastre em Compras",IF(COUNTIFS('Compras'!$B$8:$B$37,C42,'Compras'!$C$8:$C$37,E42)&gt;1,"Cadastro duplicado","Pronto"))))))))))</x:f>
      </x:c>
      <x:c r="I42" s="3"/>
      <x:c r="J42" s="3"/>
    </x:row>
    <x:row r="43" ht="31" customHeight="1">
      <x:c r="A43" s="3"/>
      <x:c r="B43" s="42"/>
      <x:c r="C43" s="30"/>
      <x:c r="D43" s="32"/>
      <x:c r="E43" s="42"/>
      <x:c r="F43" s="31" t="str">
        <x:f>IF(B43="","",IF(AND(B43&lt;&gt;"A",B43&lt;&gt;"B",B43&lt;&gt;"C"),"Confira código",INDEX($F$7:$F$9,MATCH(B43,$B$7:$B$9,0))))</x:f>
      </x:c>
      <x:c r="G43" s="31" t="str">
        <x:f>IF(H43="","",IF(H43="Pronto",D43*F43,"Confira dados"))</x:f>
      </x:c>
      <x:c r="H43" s="45" t="str">
        <x:f>IF(COUNTA(B43:E43)=0,"",IF(OR(B43="",C43="",E43=""),"Preencha a linha",IF(OR(ISNUMBER(FIND("*",C43)),ISNUMBER(FIND("?",C43)),ISNUMBER(FIND("~",C43)),ISNUMBER(FIND("&lt;",C43)),ISNUMBER(FIND("&gt;",C43)),ISNUMBER(FIND("=",C43))),"Retire sinais do nome",IF(C43&lt;&gt;TRIM(C43),"Retire espaços extras",IF(NOT(ISNUMBER(D43)),"Informe quantidade",IF(D43&lt;0,"Quantidade negativa",IF(AND(E43&lt;&gt;"g",E43&lt;&gt;"ml",E43&lt;&gt;"un"),"Confira unidade",IF(NOT(ISNUMBER(F43)),"Confira porções/código",IF(COUNTIFS('Compras'!$B$8:$B$37,C43,'Compras'!$C$8:$C$37,E43)=0,"Cadastre em Compras",IF(COUNTIFS('Compras'!$B$8:$B$37,C43,'Compras'!$C$8:$C$37,E43)&gt;1,"Cadastro duplicado","Pronto"))))))))))</x:f>
      </x:c>
      <x:c r="I43" s="3"/>
      <x:c r="J43" s="3"/>
    </x:row>
    <x:row r="44" ht="31" customHeight="1">
      <x:c r="A44" s="3"/>
      <x:c r="B44" s="42"/>
      <x:c r="C44" s="30"/>
      <x:c r="D44" s="32"/>
      <x:c r="E44" s="42"/>
      <x:c r="F44" s="31" t="str">
        <x:f>IF(B44="","",IF(AND(B44&lt;&gt;"A",B44&lt;&gt;"B",B44&lt;&gt;"C"),"Confira código",INDEX($F$7:$F$9,MATCH(B44,$B$7:$B$9,0))))</x:f>
      </x:c>
      <x:c r="G44" s="31" t="str">
        <x:f>IF(H44="","",IF(H44="Pronto",D44*F44,"Confira dados"))</x:f>
      </x:c>
      <x:c r="H44" s="45" t="str">
        <x:f>IF(COUNTA(B44:E44)=0,"",IF(OR(B44="",C44="",E44=""),"Preencha a linha",IF(OR(ISNUMBER(FIND("*",C44)),ISNUMBER(FIND("?",C44)),ISNUMBER(FIND("~",C44)),ISNUMBER(FIND("&lt;",C44)),ISNUMBER(FIND("&gt;",C44)),ISNUMBER(FIND("=",C44))),"Retire sinais do nome",IF(C44&lt;&gt;TRIM(C44),"Retire espaços extras",IF(NOT(ISNUMBER(D44)),"Informe quantidade",IF(D44&lt;0,"Quantidade negativa",IF(AND(E44&lt;&gt;"g",E44&lt;&gt;"ml",E44&lt;&gt;"un"),"Confira unidade",IF(NOT(ISNUMBER(F44)),"Confira porções/código",IF(COUNTIFS('Compras'!$B$8:$B$37,C44,'Compras'!$C$8:$C$37,E44)=0,"Cadastre em Compras",IF(COUNTIFS('Compras'!$B$8:$B$37,C44,'Compras'!$C$8:$C$37,E44)&gt;1,"Cadastro duplicado","Pronto"))))))))))</x:f>
      </x:c>
      <x:c r="I44" s="3"/>
      <x:c r="J44" s="3"/>
    </x:row>
    <x:row r="45" ht="31" customHeight="1">
      <x:c r="A45" s="3"/>
      <x:c r="B45" s="43"/>
      <x:c r="C45" s="34"/>
      <x:c r="D45" s="36"/>
      <x:c r="E45" s="43"/>
      <x:c r="F45" s="35" t="str">
        <x:f>IF(B45="","",IF(AND(B45&lt;&gt;"A",B45&lt;&gt;"B",B45&lt;&gt;"C"),"Confira código",INDEX($F$7:$F$9,MATCH(B45,$B$7:$B$9,0))))</x:f>
      </x:c>
      <x:c r="G45" s="35" t="str">
        <x:f>IF(H45="","",IF(H45="Pronto",D45*F45,"Confira dados"))</x:f>
      </x:c>
      <x:c r="H45" s="46" t="str">
        <x:f>IF(COUNTA(B45:E45)=0,"",IF(OR(B45="",C45="",E45=""),"Preencha a linha",IF(OR(ISNUMBER(FIND("*",C45)),ISNUMBER(FIND("?",C45)),ISNUMBER(FIND("~",C45)),ISNUMBER(FIND("&lt;",C45)),ISNUMBER(FIND("&gt;",C45)),ISNUMBER(FIND("=",C45))),"Retire sinais do nome",IF(C45&lt;&gt;TRIM(C45),"Retire espaços extras",IF(NOT(ISNUMBER(D45)),"Informe quantidade",IF(D45&lt;0,"Quantidade negativa",IF(AND(E45&lt;&gt;"g",E45&lt;&gt;"ml",E45&lt;&gt;"un"),"Confira unidade",IF(NOT(ISNUMBER(F45)),"Confira porções/código",IF(COUNTIFS('Compras'!$B$8:$B$37,C45,'Compras'!$C$8:$C$37,E45)=0,"Cadastre em Compras",IF(COUNTIFS('Compras'!$B$8:$B$37,C45,'Compras'!$C$8:$C$37,E45)&gt;1,"Cadastro duplicado","Pronto"))))))))))</x:f>
      </x:c>
      <x:c r="I45" s="3"/>
      <x:c r="J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5" customHeight="1">
      <x:c r="A47" s="3"/>
      <x:c r="B47" s="4" t="str">
        <x:v>Use as 30 linhas de ingredientes. Uma linha por ingrediente e montagem. O total reúne nomes e unidades iguais.</x:v>
      </x:c>
      <x:c r="C47" s="3"/>
      <x:c r="D47" s="3"/>
      <x:c r="E47" s="3"/>
      <x:c r="F47" s="3"/>
      <x:c r="G47" s="3"/>
      <x:c r="H47" s="3"/>
      <x:c r="I47" s="3"/>
      <x:c r="J47" s="3"/>
    </x:row>
    <x:row r="48" ht="25" customHeight="1">
      <x:c r="A48" s="3"/>
      <x:c r="B48" s="4" t="str">
        <x:v>Base de uso: https://checkmenot.com/pt-br/guias/emagrecer-com-saude</x:v>
      </x:c>
      <x:c r="C48" s="3"/>
      <x:c r="D48" s="3"/>
      <x:c r="E48" s="3"/>
      <x:c r="F48" s="3"/>
      <x:c r="G48" s="3"/>
      <x:c r="H48" s="3"/>
      <x:c r="I48" s="3"/>
      <x:c r="J48" s="3"/>
    </x:row>
    <x:row r="49" ht="25" customHeight="1">
      <x:c r="A49" s="3"/>
      <x:c r="B49" s="4" t="str">
        <x:v>Montagens e quantidades são exemplos editoriais para a conta de compras, não uma dieta para o seu corpo.</x:v>
      </x:c>
      <x:c r="C49" s="3"/>
      <x:c r="D49" s="3"/>
      <x:c r="E49" s="3"/>
      <x:c r="F49" s="3"/>
      <x:c r="G49" s="3"/>
      <x:c r="H49" s="3"/>
      <x:c r="I49" s="3"/>
      <x:c r="J49" s="3"/>
    </x:row>
    <x:row r="50" ht="25" customHeight="1">
      <x:c r="A50" s="3"/>
      <x:c r="B50" s="4" t="str">
        <x:v>Adapte a alergias e restrições. Necessidades nutricionais individuais não são calculadas aqui.</x:v>
      </x:c>
      <x:c r="C50" s="3"/>
      <x:c r="D50" s="3"/>
      <x:c r="E50" s="3"/>
      <x:c r="F50" s="3"/>
      <x:c r="G50" s="3"/>
      <x:c r="H50" s="3"/>
      <x:c r="I50" s="3"/>
      <x:c r="J50" s="3"/>
    </x:row>
    <x:row r="51" ht="25" customHeight="1">
      <x:c r="A51" s="3"/>
      <x:c r="B51" s="4" t="str">
        <x:v>Cozinhe ovos e frango por completo, separe utensílios do cru e do pronto e refrigere perecíveis.</x:v>
      </x:c>
      <x:c r="C51" s="3"/>
      <x:c r="D51" s="3"/>
      <x:c r="E51" s="3"/>
      <x:c r="F51" s="3"/>
      <x:c r="G51" s="3"/>
      <x:c r="H51" s="3"/>
      <x:c r="I51" s="3"/>
      <x:c r="J51" s="3"/>
    </x:row>
    <x:row r="52" ht="25" customHeight="1">
      <x:c r="A52" s="3"/>
      <x:c r="B52" s="4" t="str">
        <x:v>Cuidados no preparo: https://www.foodsafety.gov/keep-food-safe/4-steps-to-food-safety</x:v>
      </x:c>
      <x:c r="C52" s="3"/>
      <x:c r="D52" s="3"/>
      <x:c r="E52" s="3"/>
      <x:c r="F52" s="3"/>
      <x:c r="G52" s="3"/>
      <x:c r="H52" s="3"/>
      <x:c r="I52" s="3"/>
      <x:c r="J52" s="3"/>
    </x:row>
    <x:row r="53" ht="25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5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conditionalFormatting sqref="H16:H45">
    <x:cfRule type="expression" dxfId="2" priority="1">
      <x:formula>AND(H16&lt;&gt;"",H16&lt;&gt;"Pronto")</x:formula>
    </x:cfRule>
  </x:conditionalFormatting>
  <x:conditionalFormatting sqref="F7:F9">
    <x:cfRule type="expression" dxfId="3" priority="2">
      <x:formula>ISTEXT(F7)</x:formula>
    </x:cfRule>
  </x:conditionalFormatting>
  <x:dataValidations count="2">
    <x:dataValidation type="list" sqref="B16:B45">
      <x:formula1>"A,B,C"</x:formula1>
    </x:dataValidation>
    <x:dataValidation type="list" sqref="E16:E45">
      <x:formula1>"g,ml,un"</x:formula1>
    </x:dataValidation>
  </x:dataValidations>
  <x:pageMargins left="0.7" right="0.7" top="0.75" bottom="0.75" header="0.3" footer="0.3"/>
  <x:legacyDrawing xmlns:r="http://schemas.openxmlformats.org/officeDocument/2006/relationships" r:id="R61fe86540c324a92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13" hidden="0" customWidth="1"/>
    <x:col min="4" max="4" width="15" hidden="0" customWidth="1"/>
    <x:col min="5" max="5" width="15" hidden="0" customWidth="1"/>
    <x:col min="6" max="6" width="31" hidden="0" customWidth="1"/>
    <x:col min="7" max="7" width="38" hidden="0" customWidth="1"/>
    <x:col min="8" max="8" width="3" hidden="0" customWidth="1"/>
    <x:col min="9" max="9" width="3" hidden="0" customWidth="1"/>
    <x:col min="10" max="10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3"/>
      <x:c r="B2" s="5" t="str">
        <x:v>Adapte sua sessão em casa</x:v>
      </x:c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3"/>
      <x:c r="B3" s="6"/>
      <x:c r="C3" s="6"/>
      <x:c r="D3" s="6"/>
      <x:c r="E3" s="6"/>
      <x:c r="F3" s="6"/>
      <x:c r="G3" s="6"/>
      <x:c r="H3" s="3"/>
      <x:c r="I3" s="3"/>
      <x:c r="J3" s="3"/>
    </x:row>
    <x:row r="4" ht="25" customHeight="1">
      <x:c r="A4" s="3"/>
      <x:c r="B4" s="4" t="str">
        <x:v>Exemplo de entrada para adultos com autonomia para caminhar e levantar. Ajuste ao seu contexto.</x:v>
      </x:c>
      <x:c r="C4" s="3"/>
      <x:c r="D4" s="3"/>
      <x:c r="E4" s="3"/>
      <x:c r="F4" s="3"/>
      <x:c r="G4" s="3"/>
      <x:c r="H4" s="3"/>
      <x:c r="I4" s="3"/>
      <x:c r="J4" s="3"/>
    </x:row>
    <x:row r="5" ht="25" customHeight="1">
      <x:c r="A5" s="3"/>
      <x:c r="B5" s="4" t="str">
        <x:v>Uma rodada. Cadeira firme sem rodas e que não escorregue, parede livre e apoio estável.</x:v>
      </x:c>
      <x:c r="C5" s="3"/>
      <x:c r="D5" s="3"/>
      <x:c r="E5" s="3"/>
      <x:c r="F5" s="3"/>
      <x:c r="G5" s="3"/>
      <x:c r="H5" s="3"/>
      <x:c r="I5" s="3"/>
      <x:c r="J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36" customHeight="1">
      <x:c r="A7" s="3"/>
      <x:c r="B7" s="18" t="str">
        <x:v>Movimento</x:v>
      </x:c>
      <x:c r="C7" s="19" t="str">
        <x:v>Repetições</x:v>
      </x:c>
      <x:c r="D7" s="19" t="str">
        <x:v>Descanso (s)</x:v>
      </x:c>
      <x:c r="E7" s="19" t="str">
        <x:v>Rodadas</x:v>
      </x:c>
      <x:c r="F7" s="19" t="str">
        <x:v>Minha adaptação</x:v>
      </x:c>
      <x:c r="G7" s="20" t="str">
        <x:v>O que observar</x:v>
      </x:c>
      <x:c r="H7" s="3"/>
      <x:c r="I7" s="3"/>
      <x:c r="J7" s="3"/>
    </x:row>
    <x:row r="8" ht="58" customHeight="1">
      <x:c r="A8" s="3"/>
      <x:c r="B8" s="38" t="str">
        <x:v>Sentar e levantar</x:v>
      </x:c>
      <x:c r="C8" s="62" t="n">
        <x:v>5</x:v>
      </x:c>
      <x:c r="D8" s="62" t="n">
        <x:v>60</x:v>
      </x:c>
      <x:c r="E8" s="62" t="n">
        <x:v>1</x:v>
      </x:c>
      <x:c r="F8" s="57" t="str">
        <x:v>Usar as mãos no apoio</x:v>
      </x:c>
      <x:c r="G8" s="38" t="str">
        <x:v>Pés apoiados. Levantar e sentar devagar, com controle.</x:v>
      </x:c>
      <x:c r="H8" s="3"/>
      <x:c r="I8" s="3"/>
      <x:c r="J8" s="3"/>
    </x:row>
    <x:row r="9" ht="58" customHeight="1">
      <x:c r="A9" s="3"/>
      <x:c r="B9" s="39" t="str">
        <x:v>Flexão na parede</x:v>
      </x:c>
      <x:c r="C9" s="63" t="n">
        <x:v>5</x:v>
      </x:c>
      <x:c r="D9" s="63" t="n">
        <x:v>60</x:v>
      </x:c>
      <x:c r="E9" s="63" t="n">
        <x:v>1</x:v>
      </x:c>
      <x:c r="F9" s="59" t="str">
        <x:v>Pés mais perto da parede</x:v>
      </x:c>
      <x:c r="G9" s="39" t="str">
        <x:v>Mãos na altura do peito. Dobrar cotovelos e empurrar para voltar.</x:v>
      </x:c>
      <x:c r="H9" s="3"/>
      <x:c r="I9" s="3"/>
      <x:c r="J9" s="3"/>
    </x:row>
    <x:row r="10" ht="58" customHeight="1">
      <x:c r="A10" s="3"/>
      <x:c r="B10" s="40" t="str">
        <x:v>Elevar calcanhares</x:v>
      </x:c>
      <x:c r="C10" s="64" t="n">
        <x:v>5</x:v>
      </x:c>
      <x:c r="D10" s="64" t="n">
        <x:v>60</x:v>
      </x:c>
      <x:c r="E10" s="64" t="n">
        <x:v>1</x:v>
      </x:c>
      <x:c r="F10" s="61" t="str">
        <x:v>Segurar um apoio firme</x:v>
      </x:c>
      <x:c r="G10" s="40" t="str">
        <x:v>Elevar e baixar os dois calcanhares sem saltar.</x:v>
      </x:c>
      <x:c r="H10" s="3"/>
      <x:c r="I10" s="3"/>
      <x:c r="J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6" customHeight="1">
      <x:c r="A12" s="3"/>
      <x:c r="B12" s="18" t="str">
        <x:v>Preparação / finalização</x:v>
      </x:c>
      <x:c r="C12" s="19" t="str">
        <x:v>Minutos</x:v>
      </x:c>
      <x:c r="D12" s="20" t="str">
        <x:v>Meu ajuste</x:v>
      </x:c>
      <x:c r="E12" s="3"/>
      <x:c r="F12" s="3"/>
      <x:c r="G12" s="3"/>
      <x:c r="H12" s="3"/>
      <x:c r="I12" s="3"/>
      <x:c r="J12" s="3"/>
    </x:row>
    <x:row r="13" ht="36" customHeight="1">
      <x:c r="A13" s="3"/>
      <x:c r="B13" s="3" t="str">
        <x:v>Caminhada leve antes</x:v>
      </x:c>
      <x:c r="C13" s="65" t="n">
        <x:v>5</x:v>
      </x:c>
      <x:c r="D13" s="51" t="str">
        <x:v>Passos baixos</x:v>
      </x:c>
      <x:c r="E13" s="3"/>
      <x:c r="F13" s="3"/>
      <x:c r="G13" s="3"/>
      <x:c r="H13" s="3"/>
      <x:c r="I13" s="3"/>
      <x:c r="J13" s="3"/>
    </x:row>
    <x:row r="14" ht="36" customHeight="1">
      <x:c r="A14" s="3"/>
      <x:c r="B14" s="3" t="str">
        <x:v>Caminhada leve ao final</x:v>
      </x:c>
      <x:c r="C14" s="65" t="n">
        <x:v>5</x:v>
      </x:c>
      <x:c r="D14" s="51" t="str">
        <x:v>Reduzir o ritmo</x:v>
      </x:c>
      <x:c r="E14" s="3"/>
      <x:c r="F14" s="3"/>
      <x:c r="G14" s="3"/>
      <x:c r="H14" s="3"/>
      <x:c r="I14" s="3"/>
      <x:c r="J14" s="3"/>
    </x:row>
    <x:row r="15" ht="25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25" customHeight="1">
      <x:c r="A16" s="3"/>
      <x:c r="B16" s="4" t="str">
        <x:v>Os números são referências do exemplo, não metas. Menos repetições e mais descanso podem ser necessários.</x:v>
      </x:c>
      <x:c r="C16" s="3"/>
      <x:c r="D16" s="3"/>
      <x:c r="E16" s="3"/>
      <x:c r="F16" s="3"/>
      <x:c r="G16" s="3"/>
      <x:c r="H16" s="3"/>
      <x:c r="I16" s="3"/>
      <x:c r="J16" s="3"/>
    </x:row>
    <x:row r="17" ht="25" customHeight="1">
      <x:c r="A17" s="3"/>
      <x:c r="B17" s="4" t="str">
        <x:v>Dor no movimento ou tontura: pare e avalie. Sintomas importantes como dor no peito, desmaio ou falta de ar intensa:</x:v>
      </x:c>
      <x:c r="C17" s="3"/>
      <x:c r="D17" s="3"/>
      <x:c r="E17" s="3"/>
      <x:c r="F17" s="3"/>
      <x:c r="G17" s="3"/>
      <x:c r="H17" s="3"/>
      <x:c r="I17" s="3"/>
      <x:c r="J17" s="3"/>
    </x:row>
    <x:row r="18" ht="25" customHeight="1">
      <x:c r="A18" s="3"/>
      <x:c r="B18" s="4" t="str">
        <x:v>interrompa e busque atendimento de emergência (192 no Brasil). Condições de saúde e lesões podem exigir adaptação.</x:v>
      </x:c>
      <x:c r="C18" s="3"/>
      <x:c r="D18" s="3"/>
      <x:c r="E18" s="3"/>
      <x:c r="F18" s="3"/>
      <x:c r="G18" s="3"/>
      <x:c r="H18" s="3"/>
      <x:c r="I18" s="3"/>
      <x:c r="J18" s="3"/>
    </x:row>
    <x:row r="19" ht="25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5" customHeight="1">
      <x:c r="A20" s="3"/>
      <x:c r="B20" s="4" t="str">
        <x:v>Mais repetições não provam evolução. Observe controle, conforto e recuperação antes de escolher outra versão.</x:v>
      </x:c>
      <x:c r="C20" s="3"/>
      <x:c r="D20" s="3"/>
      <x:c r="E20" s="3"/>
      <x:c r="F20" s="3"/>
      <x:c r="G20" s="3"/>
      <x:c r="H20" s="3"/>
      <x:c r="I20" s="3"/>
      <x:c r="J20" s="3"/>
    </x:row>
    <x:row r="21" ht="25" customHeight="1">
      <x:c r="A21" s="3"/>
      <x:c r="B21" s="4" t="str">
        <x:v>Este exemplo cobre pernas e empurrar. Não é um programa completo. A cópia serve para escolher sua adaptação.</x:v>
      </x:c>
      <x:c r="C21" s="3"/>
      <x:c r="D21" s="3"/>
      <x:c r="E21" s="3"/>
      <x:c r="F21" s="3"/>
      <x:c r="G21" s="3"/>
      <x:c r="H21" s="3"/>
      <x:c r="I21" s="3"/>
      <x:c r="J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5" customHeight="1">
      <x:c r="A23" s="3"/>
      <x:c r="B23" s="4" t="str">
        <x:v>Demonstrações e referências: https://checkmenot.com/pt-br/guias/atividade-fisica-e-exercicio</x:v>
      </x:c>
      <x:c r="C23" s="3"/>
      <x:c r="D23" s="3"/>
      <x:c r="E23" s="3"/>
      <x:c r="F23" s="3"/>
      <x:c r="G23" s="3"/>
      <x:c r="H23" s="3"/>
      <x:c r="I23" s="3"/>
      <x:c r="J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</x:sheetData>
  <x:pageMargins left="0.7" right="0.7" top="0.75" bottom="0.75" header="0.3" footer="0.3"/>
  <x:legacyDrawing xmlns:r="http://schemas.openxmlformats.org/officeDocument/2006/relationships" r:id="R732750925ccd45e8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23" hidden="0" customWidth="1"/>
    <x:col min="4" max="4" width="23" hidden="0" customWidth="1"/>
    <x:col min="5" max="5" width="3" hidden="0" customWidth="1"/>
    <x:col min="6" max="6" width="3" hidden="0" customWidth="1"/>
    <x:col min="7" max="7" width="3" hidden="0" customWidth="1"/>
    <x:col min="8" max="8" width="3" hidden="0" customWidth="1"/>
    <x:col min="9" max="9" width="3" hidden="0" customWidth="1"/>
    <x:col min="10" max="10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3"/>
      <x:c r="B2" s="5" t="str">
        <x:v>Compare dois rótulos</x:v>
      </x:c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3"/>
      <x:c r="B3" s="6"/>
      <x:c r="C3" s="6"/>
      <x:c r="D3" s="6"/>
      <x:c r="E3" s="3"/>
      <x:c r="F3" s="3"/>
      <x:c r="G3" s="3"/>
      <x:c r="H3" s="3"/>
      <x:c r="I3" s="3"/>
      <x:c r="J3" s="3"/>
    </x:row>
    <x:row r="4" ht="25" customHeight="1">
      <x:c r="A4" s="3"/>
      <x:c r="B4" s="4" t="str">
        <x:v>Troque os campos amarelos por dados reais. Dois iogurtes fictícios já mostram a conta.</x:v>
      </x:c>
      <x:c r="C4" s="3"/>
      <x:c r="D4" s="3"/>
      <x:c r="E4" s="3"/>
      <x:c r="F4" s="3"/>
      <x:c r="G4" s="3"/>
      <x:c r="H4" s="3"/>
      <x:c r="I4" s="3"/>
      <x:c r="J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6" customHeight="1">
      <x:c r="A6" s="3"/>
      <x:c r="B6" s="18" t="str">
        <x:v>Dados para comparar</x:v>
      </x:c>
      <x:c r="C6" s="19" t="str">
        <x:v>Produto A</x:v>
      </x:c>
      <x:c r="D6" s="20" t="str">
        <x:v>Produto B</x:v>
      </x:c>
      <x:c r="E6" s="3"/>
      <x:c r="F6" s="3"/>
      <x:c r="G6" s="3"/>
      <x:c r="H6" s="3"/>
      <x:c r="I6" s="3"/>
      <x:c r="J6" s="3"/>
    </x:row>
    <x:row r="7" ht="30" customHeight="1">
      <x:c r="A7" s="3"/>
      <x:c r="B7" s="3" t="str">
        <x:v>Nome</x:v>
      </x:c>
      <x:c r="C7" s="51" t="str">
        <x:v>Iogurte A (exemplo)</x:v>
      </x:c>
      <x:c r="D7" s="51" t="str">
        <x:v>Iogurte B (exemplo)</x:v>
      </x:c>
      <x:c r="E7" s="3"/>
      <x:c r="F7" s="3"/>
      <x:c r="G7" s="3"/>
      <x:c r="H7" s="3"/>
      <x:c r="I7" s="3"/>
      <x:c r="J7" s="3"/>
    </x:row>
    <x:row r="8" ht="30" customHeight="1">
      <x:c r="A8" s="3"/>
      <x:c r="B8" s="3" t="str">
        <x:v>Unidade da base e do consumo</x:v>
      </x:c>
      <x:c r="C8" s="21" t="str">
        <x:v>g</x:v>
      </x:c>
      <x:c r="D8" s="21" t="str">
        <x:v>g</x:v>
      </x:c>
      <x:c r="E8" s="3"/>
      <x:c r="F8" s="3"/>
      <x:c r="G8" s="3"/>
      <x:c r="H8" s="3"/>
      <x:c r="I8" s="3"/>
      <x:c r="J8" s="3"/>
    </x:row>
    <x:row r="9" ht="30" customHeight="1">
      <x:c r="A9" s="3"/>
      <x:c r="B9" s="3" t="str">
        <x:v>Quantidade da base</x:v>
      </x:c>
      <x:c r="C9" s="26" t="n">
        <x:v>100</x:v>
      </x:c>
      <x:c r="D9" s="26" t="n">
        <x:v>100</x:v>
      </x:c>
      <x:c r="E9" s="3"/>
      <x:c r="F9" s="3"/>
      <x:c r="G9" s="3"/>
      <x:c r="H9" s="3"/>
      <x:c r="I9" s="3"/>
      <x:c r="J9" s="3"/>
    </x:row>
    <x:row r="10" ht="30" customHeight="1">
      <x:c r="A10" s="3"/>
      <x:c r="B10" s="3" t="str">
        <x:v>Quantidade que vai consumir</x:v>
      </x:c>
      <x:c r="C10" s="26" t="n">
        <x:v>170</x:v>
      </x:c>
      <x:c r="D10" s="26" t="n">
        <x:v>170</x:v>
      </x:c>
      <x:c r="E10" s="3"/>
      <x:c r="F10" s="3"/>
      <x:c r="G10" s="3"/>
      <x:c r="H10" s="3"/>
      <x:c r="I10" s="3"/>
      <x:c r="J10" s="3"/>
    </x:row>
    <x:row r="11" ht="30" customHeight="1">
      <x:c r="A11" s="3"/>
      <x:c r="B11" s="3" t="str">
        <x:v>Energia na base (kcal)</x:v>
      </x:c>
      <x:c r="C11" s="26" t="n">
        <x:v>90</x:v>
      </x:c>
      <x:c r="D11" s="26" t="n">
        <x:v>70</x:v>
      </x:c>
      <x:c r="E11" s="3"/>
      <x:c r="F11" s="3"/>
      <x:c r="G11" s="3"/>
      <x:c r="H11" s="3"/>
      <x:c r="I11" s="3"/>
      <x:c r="J11" s="3"/>
    </x:row>
    <x:row r="12" ht="30" customHeight="1">
      <x:c r="A12" s="3"/>
      <x:c r="B12" s="3" t="str">
        <x:v>Proteína na base (g)</x:v>
      </x:c>
      <x:c r="C12" s="26" t="n">
        <x:v>4</x:v>
      </x:c>
      <x:c r="D12" s="26" t="n">
        <x:v>6</x:v>
      </x:c>
      <x:c r="E12" s="3"/>
      <x:c r="F12" s="3"/>
      <x:c r="G12" s="3"/>
      <x:c r="H12" s="3"/>
      <x:c r="I12" s="3"/>
      <x:c r="J12" s="3"/>
    </x:row>
    <x:row r="13" ht="30" customHeight="1">
      <x:c r="A13" s="3"/>
      <x:c r="B13" s="3" t="str">
        <x:v>Açúcares adicionados na base (g)</x:v>
      </x:c>
      <x:c r="C13" s="26" t="n">
        <x:v>8</x:v>
      </x:c>
      <x:c r="D13" s="26" t="n">
        <x:v>0</x:v>
      </x:c>
      <x:c r="E13" s="3"/>
      <x:c r="F13" s="3"/>
      <x:c r="G13" s="3"/>
      <x:c r="H13" s="3"/>
      <x:c r="I13" s="3"/>
      <x:c r="J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34" customHeight="1">
      <x:c r="A15" s="3"/>
      <x:c r="B15" s="3" t="str">
        <x:v>Conferência das quantidades</x:v>
      </x:c>
      <x:c r="C15" s="66" t="str">
        <x:f>IF(COUNT(C9:C10)&lt;&gt;2,"Preencha quantidades",IF(OR(C9&lt;=0,C10&lt;0,MAX(C9:C10)&gt;1000000),"Confira quantidades",IF(OR(C8="g",C8="ml"),"Pronto","Escolha g ou ml")))</x:f>
        <x:v>Pronto</x:v>
      </x:c>
      <x:c r="D15" s="66" t="str">
        <x:f>IF(COUNT(D9:D10)&lt;&gt;2,"Preencha quantidades",IF(OR(D9&lt;=0,D10&lt;0,MAX(D9:D10)&gt;1000000),"Confira quantidades",IF(OR(D8="g",D8="ml"),"Pronto","Escolha g ou ml")))</x:f>
        <x:v>Pronto</x:v>
      </x:c>
      <x:c r="E15" s="3"/>
      <x:c r="F15" s="3"/>
      <x:c r="G15" s="3"/>
      <x:c r="H15" s="3"/>
      <x:c r="I15" s="3"/>
      <x:c r="J15" s="3"/>
    </x:row>
    <x:row r="16" ht="25" customHeight="1">
      <x:c r="A16" s="3"/>
      <x:c r="B16" s="3" t="str">
        <x:v>Fator = consumo ÷ base</x:v>
      </x:c>
      <x:c r="C16" s="25" t="n">
        <x:f>IF(C15="Pronto",C10/C9,"")</x:f>
        <x:v>1.7</x:v>
      </x:c>
      <x:c r="D16" s="25" t="n">
        <x:f>IF(D15="Pronto",D10/D9,"")</x:f>
        <x:v>1.7</x:v>
      </x:c>
      <x:c r="E16" s="3"/>
      <x:c r="F16" s="3"/>
      <x:c r="G16" s="3"/>
      <x:c r="H16" s="3"/>
      <x:c r="I16" s="3"/>
      <x:c r="J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36" customHeight="1">
      <x:c r="A18" s="3"/>
      <x:c r="B18" s="18" t="str">
        <x:v>Na quantidade que vai consumir</x:v>
      </x:c>
      <x:c r="C18" s="19" t="str">
        <x:v>Produto A</x:v>
      </x:c>
      <x:c r="D18" s="20" t="str">
        <x:v>Produto B</x:v>
      </x:c>
      <x:c r="E18" s="3"/>
      <x:c r="F18" s="3"/>
      <x:c r="G18" s="3"/>
      <x:c r="H18" s="3"/>
      <x:c r="I18" s="3"/>
      <x:c r="J18" s="3"/>
    </x:row>
    <x:row r="19" ht="25" customHeight="1">
      <x:c r="A19" s="3"/>
      <x:c r="B19" s="3" t="str">
        <x:v>Energia (kcal)</x:v>
      </x:c>
      <x:c r="C19" s="67" t="n">
        <x:f>IF(NOT(ISNUMBER(C16)),"Confira quantidades",IF(NOT(ISNUMBER(C11)),"Preencha o valor",IF(OR(C11&lt;0,C11&gt;1000000),"Confira o valor",IF(C11*C16&gt;1000000000,"Acima do limite",C11*C16))))</x:f>
        <x:v>153</x:v>
      </x:c>
      <x:c r="D19" s="67" t="n">
        <x:f>IF(NOT(ISNUMBER(D16)),"Confira quantidades",IF(NOT(ISNUMBER(D11)),"Preencha o valor",IF(OR(D11&lt;0,D11&gt;1000000),"Confira o valor",IF(D11*D16&gt;1000000000,"Acima do limite",D11*D16))))</x:f>
        <x:v>119</x:v>
      </x:c>
      <x:c r="E19" s="3"/>
      <x:c r="F19" s="3"/>
      <x:c r="G19" s="3"/>
      <x:c r="H19" s="3"/>
      <x:c r="I19" s="3"/>
      <x:c r="J19" s="3"/>
    </x:row>
    <x:row r="20" ht="25" customHeight="1">
      <x:c r="A20" s="3"/>
      <x:c r="B20" s="3" t="str">
        <x:v>Proteína (g)</x:v>
      </x:c>
      <x:c r="C20" s="67" t="n">
        <x:f>IF(NOT(ISNUMBER(C16)),"Confira quantidades",IF(NOT(ISNUMBER(C12)),"Preencha o valor",IF(OR(C12&lt;0,C12&gt;1000000),"Confira o valor",IF(C12*C16&gt;1000000000,"Acima do limite",C12*C16))))</x:f>
        <x:v>6.8</x:v>
      </x:c>
      <x:c r="D20" s="67" t="n">
        <x:f>IF(NOT(ISNUMBER(D16)),"Confira quantidades",IF(NOT(ISNUMBER(D12)),"Preencha o valor",IF(OR(D12&lt;0,D12&gt;1000000),"Confira o valor",IF(D12*D16&gt;1000000000,"Acima do limite",D12*D16))))</x:f>
        <x:v>10.2</x:v>
      </x:c>
      <x:c r="E20" s="3"/>
      <x:c r="F20" s="3"/>
      <x:c r="G20" s="3"/>
      <x:c r="H20" s="3"/>
      <x:c r="I20" s="3"/>
      <x:c r="J20" s="3"/>
    </x:row>
    <x:row r="21" ht="25" customHeight="1">
      <x:c r="A21" s="3"/>
      <x:c r="B21" s="3" t="str">
        <x:v>Açúcares adicionados (g)</x:v>
      </x:c>
      <x:c r="C21" s="67" t="n">
        <x:f>IF(NOT(ISNUMBER(C16)),"Confira quantidades",IF(NOT(ISNUMBER(C13)),"Preencha o valor",IF(OR(C13&lt;0,C13&gt;1000000),"Confira o valor",IF(C13*C16&gt;1000000000,"Acima do limite",C13*C16))))</x:f>
        <x:v>13.6</x:v>
      </x:c>
      <x:c r="D21" s="67" t="n">
        <x:f>IF(NOT(ISNUMBER(D16)),"Confira quantidades",IF(NOT(ISNUMBER(D13)),"Preencha o valor",IF(OR(D13&lt;0,D13&gt;1000000),"Confira o valor",IF(D13*D16&gt;1000000000,"Acima do limite",D13*D16))))</x:f>
        <x:v>0</x:v>
      </x:c>
      <x:c r="E21" s="3"/>
      <x:c r="F21" s="3"/>
      <x:c r="G21" s="3"/>
      <x:c r="H21" s="3"/>
      <x:c r="I21" s="3"/>
      <x:c r="J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36" customHeight="1">
      <x:c r="A23" s="3"/>
      <x:c r="B23" s="18" t="str">
        <x:v>Valores por 100 g ou 100 ml</x:v>
      </x:c>
      <x:c r="C23" s="19" t="str">
        <x:v>Produto A</x:v>
      </x:c>
      <x:c r="D23" s="20" t="str">
        <x:v>Produto B</x:v>
      </x:c>
      <x:c r="E23" s="3"/>
      <x:c r="F23" s="3"/>
      <x:c r="G23" s="3"/>
      <x:c r="H23" s="3"/>
      <x:c r="I23" s="3"/>
      <x:c r="J23" s="3"/>
    </x:row>
    <x:row r="24" ht="25" customHeight="1">
      <x:c r="A24" s="3"/>
      <x:c r="B24" s="3" t="str">
        <x:v>Base de comparação</x:v>
      </x:c>
      <x:c r="C24" s="3" t="str">
        <x:f>IF(OR(C8="g",C8="ml"),"100 "&amp;C8,"Escolha g ou ml")</x:f>
        <x:v>100 g</x:v>
      </x:c>
      <x:c r="D24" s="3" t="str">
        <x:f>IF(OR(D8="g",D8="ml"),"100 "&amp;D8,"Escolha g ou ml")</x:f>
        <x:v>100 g</x:v>
      </x:c>
      <x:c r="E24" s="3"/>
      <x:c r="F24" s="3"/>
      <x:c r="G24" s="3"/>
      <x:c r="H24" s="3"/>
      <x:c r="I24" s="3"/>
      <x:c r="J24" s="3"/>
    </x:row>
    <x:row r="25" ht="25" customHeight="1">
      <x:c r="A25" s="3"/>
      <x:c r="B25" s="3" t="str">
        <x:v>Energia (kcal)</x:v>
      </x:c>
      <x:c r="C25" s="25" t="n">
        <x:f>IF(OR(NOT(ISNUMBER(C9)),NOT(ISNUMBER(C11))),"Preencha base e valor",IF(OR(C9&lt;=0,C9&gt;1000000,C11&lt;0,C11&gt;1000000),"Confira base e valor",IF(AND(C8&lt;&gt;"g",C8&lt;&gt;"ml"),"Escolha g ou ml",IF(C11/C9*100&gt;1000000000,"Acima do limite",C11/C9*100))))</x:f>
        <x:v>90</x:v>
      </x:c>
      <x:c r="D25" s="25" t="n">
        <x:f>IF(OR(NOT(ISNUMBER(D9)),NOT(ISNUMBER(D11))),"Preencha base e valor",IF(OR(D9&lt;=0,D9&gt;1000000,D11&lt;0,D11&gt;1000000),"Confira base e valor",IF(AND(D8&lt;&gt;"g",D8&lt;&gt;"ml"),"Escolha g ou ml",IF(D11/D9*100&gt;1000000000,"Acima do limite",D11/D9*100))))</x:f>
        <x:v>70</x:v>
      </x:c>
      <x:c r="E25" s="3"/>
      <x:c r="F25" s="3"/>
      <x:c r="G25" s="3"/>
      <x:c r="H25" s="3"/>
      <x:c r="I25" s="3"/>
      <x:c r="J25" s="3"/>
    </x:row>
    <x:row r="26" ht="25" customHeight="1">
      <x:c r="A26" s="3"/>
      <x:c r="B26" s="3" t="str">
        <x:v>Proteína (g)</x:v>
      </x:c>
      <x:c r="C26" s="25" t="n">
        <x:f>IF(OR(NOT(ISNUMBER(C9)),NOT(ISNUMBER(C12))),"Preencha base e valor",IF(OR(C9&lt;=0,C9&gt;1000000,C12&lt;0,C12&gt;1000000),"Confira base e valor",IF(AND(C8&lt;&gt;"g",C8&lt;&gt;"ml"),"Escolha g ou ml",IF(C12/C9*100&gt;1000000000,"Acima do limite",C12/C9*100))))</x:f>
        <x:v>4</x:v>
      </x:c>
      <x:c r="D26" s="25" t="n">
        <x:f>IF(OR(NOT(ISNUMBER(D9)),NOT(ISNUMBER(D12))),"Preencha base e valor",IF(OR(D9&lt;=0,D9&gt;1000000,D12&lt;0,D12&gt;1000000),"Confira base e valor",IF(AND(D8&lt;&gt;"g",D8&lt;&gt;"ml"),"Escolha g ou ml",IF(D12/D9*100&gt;1000000000,"Acima do limite",D12/D9*100))))</x:f>
        <x:v>6</x:v>
      </x:c>
      <x:c r="E26" s="3"/>
      <x:c r="F26" s="3"/>
      <x:c r="G26" s="3"/>
      <x:c r="H26" s="3"/>
      <x:c r="I26" s="3"/>
      <x:c r="J26" s="3"/>
    </x:row>
    <x:row r="27" ht="25" customHeight="1">
      <x:c r="A27" s="3"/>
      <x:c r="B27" s="3" t="str">
        <x:v>Açúcares adicionados (g)</x:v>
      </x:c>
      <x:c r="C27" s="25" t="n">
        <x:f>IF(OR(NOT(ISNUMBER(C9)),NOT(ISNUMBER(C13))),"Preencha base e valor",IF(OR(C9&lt;=0,C9&gt;1000000,C13&lt;0,C13&gt;1000000),"Confira base e valor",IF(AND(C8&lt;&gt;"g",C8&lt;&gt;"ml"),"Escolha g ou ml",IF(C13/C9*100&gt;1000000000,"Acima do limite",C13/C9*100))))</x:f>
        <x:v>8</x:v>
      </x:c>
      <x:c r="D27" s="25" t="n">
        <x:f>IF(OR(NOT(ISNUMBER(D9)),NOT(ISNUMBER(D13))),"Preencha base e valor",IF(OR(D9&lt;=0,D9&gt;1000000,D13&lt;0,D13&gt;1000000),"Confira base e valor",IF(AND(D8&lt;&gt;"g",D8&lt;&gt;"ml"),"Escolha g ou ml",IF(D13/D9*100&gt;1000000000,"Acima do limite",D13/D9*100))))</x:f>
        <x:v>0</x:v>
      </x:c>
      <x:c r="E27" s="3"/>
      <x:c r="F27" s="3"/>
      <x:c r="G27" s="3"/>
      <x:c r="H27" s="3"/>
      <x:c r="I27" s="3"/>
      <x:c r="J27" s="3"/>
    </x:row>
    <x:row r="28" ht="25" customHeight="1">
      <x:c r="A28" s="3"/>
      <x:c r="B28" s="3" t="str">
        <x:f>IF(OR(AND(C8&lt;&gt;"g",C8&lt;&gt;"ml"),AND(D8&lt;&gt;"g",D8&lt;&gt;"ml")),"Comparação: confira as unidades dos produtos.",IF(C8=D8,"Unidades iguais. Confira também o estado do produto.","Comparação indisponível: g e ml não são a mesma base."))</x:f>
        <x:v>Unidades iguais. Confira também o estado do produto.</x:v>
      </x:c>
      <x:c r="C28" s="3"/>
      <x:c r="D28" s="3"/>
      <x:c r="E28" s="3"/>
      <x:c r="F28" s="3"/>
      <x:c r="G28" s="3"/>
      <x:c r="H28" s="3"/>
      <x:c r="I28" s="3"/>
      <x:c r="J28" s="3"/>
    </x:row>
    <x:row r="29" ht="25" customHeight="1">
      <x:c r="A29" s="3"/>
      <x:c r="B29" s="4" t="str">
        <x:v>Compare g com g e ml com ml, no mesmo estado. A planilha não converte massa em volume.</x:v>
      </x:c>
      <x:c r="C29" s="3"/>
      <x:c r="D29" s="3"/>
      <x:c r="E29" s="3"/>
      <x:c r="F29" s="3"/>
      <x:c r="G29" s="3"/>
      <x:c r="H29" s="3"/>
      <x:c r="I29" s="3"/>
      <x:c r="J29" s="3"/>
    </x:row>
    <x:row r="30" ht="25" customHeight="1">
      <x:c r="A30" s="3"/>
      <x:c r="B30" s="4" t="str">
        <x:v>Conta: valor do rótulo × consumo ÷ base. O resultado herda os arredondamentos do rótulo.</x:v>
      </x:c>
      <x:c r="C30" s="3"/>
      <x:c r="D30" s="3"/>
      <x:c r="E30" s="3"/>
      <x:c r="F30" s="3"/>
      <x:c r="G30" s="3"/>
      <x:c r="H30" s="3"/>
      <x:c r="I30" s="3"/>
      <x:c r="J30" s="3"/>
    </x:row>
    <x:row r="31" ht="25" customHeight="1">
      <x:c r="A31" s="3"/>
      <x:c r="B31" s="4" t="str">
        <x:v>Zero é um valor válido. Campo vazio pede conferência. A base precisa ser maior que zero.</x:v>
      </x:c>
      <x:c r="C31" s="3"/>
      <x:c r="D31" s="3"/>
      <x:c r="E31" s="3"/>
      <x:c r="F31" s="3"/>
      <x:c r="G31" s="3"/>
      <x:c r="H31" s="3"/>
      <x:c r="I31" s="3"/>
      <x:c r="J31" s="3"/>
    </x:row>
    <x:row r="32" ht="25" customHeight="1">
      <x:c r="A32" s="3"/>
      <x:c r="B32" s="4" t="str">
        <x:v>Confira também ingredientes, alergênicos, validade, conservação e preço antes de escolher.</x:v>
      </x:c>
      <x:c r="C32" s="3"/>
      <x:c r="D32" s="3"/>
      <x:c r="E32" s="3"/>
      <x:c r="F32" s="3"/>
      <x:c r="G32" s="3"/>
      <x:c r="H32" s="3"/>
      <x:c r="I32" s="3"/>
      <x:c r="J32" s="3"/>
    </x:row>
    <x:row r="33" ht="25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5" customHeight="1">
      <x:c r="A34" s="3"/>
      <x:c r="B34" s="4" t="str">
        <x:v>Guia: https://checkmenot.com/pt-br/guias/ler-rotulo-nutricional</x:v>
      </x:c>
      <x:c r="C34" s="3"/>
      <x:c r="D34" s="3"/>
      <x:c r="E34" s="3"/>
      <x:c r="F34" s="3"/>
      <x:c r="G34" s="3"/>
      <x:c r="H34" s="3"/>
      <x:c r="I34" s="3"/>
      <x:c r="J34" s="3"/>
    </x:row>
    <x:row r="35" ht="25" customHeight="1">
      <x:c r="A35" s="3"/>
      <x:c r="B35" s="4" t="str">
        <x:v>Limites técnicos: entradas até 1.000.000; resultados até 1.000.000.000. Não são metas.</x:v>
      </x:c>
      <x:c r="C35" s="3"/>
      <x:c r="D35" s="3"/>
      <x:c r="E35" s="3"/>
      <x:c r="F35" s="3"/>
      <x:c r="G35" s="3"/>
      <x:c r="H35" s="3"/>
      <x:c r="I35" s="3"/>
      <x:c r="J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5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conditionalFormatting sqref="B28:D28">
    <x:cfRule type="expression" dxfId="4" priority="1">
      <x:formula>OR($C$8&lt;&gt;$D$8,AND($C$8&lt;&gt;"g",$C$8&lt;&gt;"ml"),AND($D$8&lt;&gt;"g",$D$8&lt;&gt;"ml"))</x:formula>
    </x:cfRule>
  </x:conditionalFormatting>
  <x:conditionalFormatting sqref="C15:D15">
    <x:cfRule type="expression" dxfId="5" priority="2">
      <x:formula>C15&lt;&gt;"Pronto"</x:formula>
    </x:cfRule>
  </x:conditionalFormatting>
  <x:conditionalFormatting sqref="C19:D21">
    <x:cfRule type="expression" dxfId="6" priority="3">
      <x:formula>ISTEXT(C19)</x:formula>
    </x:cfRule>
  </x:conditionalFormatting>
  <x:conditionalFormatting sqref="C25:D27">
    <x:cfRule type="expression" dxfId="7" priority="4">
      <x:formula>ISTEXT(C25)</x:formula>
    </x:cfRule>
  </x:conditionalFormatting>
  <x:dataValidations count="1">
    <x:dataValidation type="list" sqref="C8:D8">
      <x:formula1>"g,ml"</x:formula1>
    </x:dataValidation>
  </x:dataValidations>
  <x:pageMargins left="0.7" right="0.7" top="0.75" bottom="0.75" header="0.3" footer="0.3"/>
  <x:legacyDrawing xmlns:r="http://schemas.openxmlformats.org/officeDocument/2006/relationships" r:id="R34c45afc801e4903"/>
</x:worksheet>
</file>